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9420" windowHeight="7250"/>
  </bookViews>
  <sheets>
    <sheet name="MARCO GENERAL" sheetId="15" r:id="rId1"/>
    <sheet name="PAO Prog -I" sheetId="10" r:id="rId2"/>
    <sheet name="PAO Prog-II" sheetId="11" r:id="rId3"/>
    <sheet name="PAO Prog-III" sheetId="12" r:id="rId4"/>
    <sheet name="PAO Prog IV" sheetId="13" r:id="rId5"/>
  </sheets>
  <externalReferences>
    <externalReference r:id="rId6"/>
  </externalReferences>
  <definedNames>
    <definedName name="_xlnm._FilterDatabase" localSheetId="1" hidden="1">'PAO Prog -I'!$A$13:$WWK$40</definedName>
    <definedName name="_xlnm._FilterDatabase" localSheetId="2" hidden="1">'PAO Prog-II'!$A$14:$WWM$65</definedName>
    <definedName name="_xlnm._FilterDatabase" localSheetId="3" hidden="1">'PAO Prog-III'!$A$14:$AD$114</definedName>
  </definedNames>
  <calcPr calcId="145621"/>
</workbook>
</file>

<file path=xl/calcChain.xml><?xml version="1.0" encoding="utf-8"?>
<calcChain xmlns="http://schemas.openxmlformats.org/spreadsheetml/2006/main">
  <c r="R31" i="11" l="1"/>
  <c r="R34" i="11" l="1"/>
  <c r="R36" i="11"/>
  <c r="R33" i="11"/>
  <c r="R32" i="11"/>
  <c r="R21" i="11"/>
  <c r="R20" i="11"/>
  <c r="R18" i="11"/>
  <c r="R16" i="11"/>
  <c r="R15" i="11"/>
  <c r="Q26" i="10" l="1"/>
  <c r="Q27" i="10"/>
  <c r="S107" i="12" l="1"/>
  <c r="R107" i="12"/>
  <c r="Q107" i="12"/>
  <c r="R108" i="12" s="1"/>
  <c r="S61" i="11" l="1"/>
  <c r="R61" i="11"/>
  <c r="Q61" i="11"/>
  <c r="R36" i="10"/>
  <c r="Q36" i="10"/>
  <c r="P36" i="10"/>
  <c r="V36" i="10" l="1"/>
  <c r="D32" i="13" l="1"/>
  <c r="L32" i="13" s="1"/>
  <c r="D31" i="13"/>
  <c r="L31" i="13" s="1"/>
  <c r="T29" i="13"/>
  <c r="V29" i="13" s="1"/>
  <c r="U29" i="13"/>
  <c r="R29" i="13"/>
  <c r="Q29" i="13"/>
  <c r="AA28" i="13"/>
  <c r="Z28" i="13"/>
  <c r="X28" i="13"/>
  <c r="U28" i="13"/>
  <c r="V28" i="13" s="1"/>
  <c r="L28" i="13"/>
  <c r="J28" i="13"/>
  <c r="AA27" i="13"/>
  <c r="Z27" i="13"/>
  <c r="X27" i="13"/>
  <c r="U27" i="13"/>
  <c r="V27" i="13" s="1"/>
  <c r="L27" i="13"/>
  <c r="J27" i="13"/>
  <c r="AA26" i="13"/>
  <c r="Z26" i="13"/>
  <c r="X26" i="13"/>
  <c r="U26" i="13"/>
  <c r="V26" i="13" s="1"/>
  <c r="L26" i="13"/>
  <c r="J26" i="13"/>
  <c r="AA25" i="13"/>
  <c r="Z25" i="13"/>
  <c r="X25" i="13"/>
  <c r="U25" i="13"/>
  <c r="V25" i="13" s="1"/>
  <c r="L25" i="13"/>
  <c r="J25" i="13"/>
  <c r="AA24" i="13"/>
  <c r="Z24" i="13"/>
  <c r="X24" i="13"/>
  <c r="U24" i="13"/>
  <c r="V24" i="13" s="1"/>
  <c r="L24" i="13"/>
  <c r="J24" i="13"/>
  <c r="AA23" i="13"/>
  <c r="Z23" i="13"/>
  <c r="X23" i="13"/>
  <c r="U23" i="13"/>
  <c r="V23" i="13" s="1"/>
  <c r="L23" i="13"/>
  <c r="J23" i="13"/>
  <c r="AA22" i="13"/>
  <c r="Z22" i="13"/>
  <c r="X22" i="13"/>
  <c r="U22" i="13"/>
  <c r="V22" i="13" s="1"/>
  <c r="L22" i="13"/>
  <c r="J22" i="13"/>
  <c r="AA21" i="13"/>
  <c r="Z21" i="13"/>
  <c r="X21" i="13"/>
  <c r="U21" i="13"/>
  <c r="V21" i="13" s="1"/>
  <c r="L21" i="13"/>
  <c r="J21" i="13"/>
  <c r="AA20" i="13"/>
  <c r="Z20" i="13"/>
  <c r="X20" i="13"/>
  <c r="U20" i="13"/>
  <c r="V20" i="13" s="1"/>
  <c r="L20" i="13"/>
  <c r="J20" i="13"/>
  <c r="M20" i="13" s="1"/>
  <c r="AA19" i="13"/>
  <c r="Z19" i="13"/>
  <c r="X19" i="13"/>
  <c r="U19" i="13"/>
  <c r="V19" i="13" s="1"/>
  <c r="L19" i="13"/>
  <c r="J19" i="13"/>
  <c r="M19" i="13" s="1"/>
  <c r="AA18" i="13"/>
  <c r="Z18" i="13"/>
  <c r="X18" i="13"/>
  <c r="U18" i="13"/>
  <c r="V18" i="13" s="1"/>
  <c r="L18" i="13"/>
  <c r="J18" i="13"/>
  <c r="M18" i="13" s="1"/>
  <c r="AA17" i="13"/>
  <c r="Z17" i="13"/>
  <c r="X17" i="13"/>
  <c r="U17" i="13"/>
  <c r="V17" i="13" s="1"/>
  <c r="L17" i="13"/>
  <c r="J17" i="13"/>
  <c r="M17" i="13" s="1"/>
  <c r="AA16" i="13"/>
  <c r="Z16" i="13"/>
  <c r="X16" i="13"/>
  <c r="U16" i="13"/>
  <c r="V16" i="13" s="1"/>
  <c r="L16" i="13"/>
  <c r="J16" i="13"/>
  <c r="M16" i="13" s="1"/>
  <c r="AA15" i="13"/>
  <c r="Z15" i="13"/>
  <c r="X15" i="13"/>
  <c r="U15" i="13"/>
  <c r="V15" i="13" s="1"/>
  <c r="L15" i="13"/>
  <c r="J15" i="13"/>
  <c r="U106" i="12"/>
  <c r="V106" i="12" s="1"/>
  <c r="U105" i="12"/>
  <c r="V105" i="12" s="1"/>
  <c r="U104" i="12"/>
  <c r="V104" i="12" s="1"/>
  <c r="U103" i="12"/>
  <c r="V103" i="12" s="1"/>
  <c r="U102" i="12"/>
  <c r="V102" i="12" s="1"/>
  <c r="U101" i="12"/>
  <c r="V101" i="12" s="1"/>
  <c r="U100" i="12"/>
  <c r="V100" i="12" s="1"/>
  <c r="U99" i="12"/>
  <c r="V99" i="12" s="1"/>
  <c r="U98" i="12"/>
  <c r="V98" i="12" s="1"/>
  <c r="U97" i="12"/>
  <c r="V97" i="12" s="1"/>
  <c r="U96" i="12"/>
  <c r="V96" i="12" s="1"/>
  <c r="U95" i="12"/>
  <c r="V95" i="12" s="1"/>
  <c r="U94" i="12"/>
  <c r="V94" i="12" s="1"/>
  <c r="U93" i="12"/>
  <c r="V93" i="12" s="1"/>
  <c r="U92" i="12"/>
  <c r="V92" i="12" s="1"/>
  <c r="U91" i="12"/>
  <c r="V91" i="12" s="1"/>
  <c r="U90" i="12"/>
  <c r="V90" i="12" s="1"/>
  <c r="U89" i="12"/>
  <c r="V89" i="12" s="1"/>
  <c r="U88" i="12"/>
  <c r="V88" i="12" s="1"/>
  <c r="U87" i="12"/>
  <c r="V87" i="12" s="1"/>
  <c r="U86" i="12"/>
  <c r="V86" i="12" s="1"/>
  <c r="U85" i="12"/>
  <c r="V85" i="12" s="1"/>
  <c r="U84" i="12"/>
  <c r="V84" i="12" s="1"/>
  <c r="U83" i="12"/>
  <c r="V83" i="12" s="1"/>
  <c r="U82" i="12"/>
  <c r="V82" i="12" s="1"/>
  <c r="U81" i="12"/>
  <c r="V81" i="12" s="1"/>
  <c r="U80" i="12"/>
  <c r="V80" i="12" s="1"/>
  <c r="U79" i="12"/>
  <c r="V79" i="12" s="1"/>
  <c r="U78" i="12"/>
  <c r="V78" i="12" s="1"/>
  <c r="U77" i="12"/>
  <c r="V77" i="12" s="1"/>
  <c r="U76" i="12"/>
  <c r="V76" i="12" s="1"/>
  <c r="U75" i="12"/>
  <c r="V75" i="12" s="1"/>
  <c r="U74" i="12"/>
  <c r="V74" i="12" s="1"/>
  <c r="U73" i="12"/>
  <c r="V73" i="12" s="1"/>
  <c r="U72" i="12"/>
  <c r="V72" i="12" s="1"/>
  <c r="U71" i="12"/>
  <c r="V71" i="12" s="1"/>
  <c r="U70" i="12"/>
  <c r="V70" i="12" s="1"/>
  <c r="U69" i="12"/>
  <c r="V69" i="12" s="1"/>
  <c r="U68" i="12"/>
  <c r="V68" i="12" s="1"/>
  <c r="U67" i="12"/>
  <c r="V67" i="12" s="1"/>
  <c r="U66" i="12"/>
  <c r="V66" i="12" s="1"/>
  <c r="U65" i="12"/>
  <c r="V65" i="12" s="1"/>
  <c r="U64" i="12"/>
  <c r="V64" i="12" s="1"/>
  <c r="U63" i="12"/>
  <c r="V63" i="12" s="1"/>
  <c r="U62" i="12"/>
  <c r="V62" i="12" s="1"/>
  <c r="U61" i="12"/>
  <c r="V61" i="12" s="1"/>
  <c r="U60" i="12"/>
  <c r="V60" i="12" s="1"/>
  <c r="U59" i="12"/>
  <c r="V59" i="12" s="1"/>
  <c r="U58" i="12"/>
  <c r="V58" i="12" s="1"/>
  <c r="U57" i="12"/>
  <c r="V57" i="12" s="1"/>
  <c r="U56" i="12"/>
  <c r="V56" i="12" s="1"/>
  <c r="U55" i="12"/>
  <c r="V55" i="12" s="1"/>
  <c r="U54" i="12"/>
  <c r="V54" i="12" s="1"/>
  <c r="U53" i="12"/>
  <c r="V53" i="12" s="1"/>
  <c r="U52" i="12"/>
  <c r="V52" i="12" s="1"/>
  <c r="U51" i="12"/>
  <c r="V51" i="12" s="1"/>
  <c r="U50" i="12"/>
  <c r="V50" i="12" s="1"/>
  <c r="U49" i="12"/>
  <c r="V49" i="12" s="1"/>
  <c r="U48" i="12"/>
  <c r="V48" i="12" s="1"/>
  <c r="U47" i="12"/>
  <c r="V47" i="12" s="1"/>
  <c r="U46" i="12"/>
  <c r="V46" i="12" s="1"/>
  <c r="U45" i="12"/>
  <c r="V45" i="12" s="1"/>
  <c r="U44" i="12"/>
  <c r="V44" i="12" s="1"/>
  <c r="U43" i="12"/>
  <c r="V43" i="12" s="1"/>
  <c r="U42" i="12"/>
  <c r="V42" i="12" s="1"/>
  <c r="U41" i="12"/>
  <c r="V41" i="12" s="1"/>
  <c r="U40" i="12"/>
  <c r="V40" i="12" s="1"/>
  <c r="U39" i="12"/>
  <c r="V39" i="12" s="1"/>
  <c r="U38" i="12"/>
  <c r="V38" i="12" s="1"/>
  <c r="U37" i="12"/>
  <c r="V37" i="12" s="1"/>
  <c r="U36" i="12"/>
  <c r="V36" i="12" s="1"/>
  <c r="U35" i="12"/>
  <c r="V35" i="12" s="1"/>
  <c r="U34" i="12"/>
  <c r="V34" i="12" s="1"/>
  <c r="U33" i="12"/>
  <c r="V33" i="12" s="1"/>
  <c r="U32" i="12"/>
  <c r="V32" i="12" s="1"/>
  <c r="U31" i="12"/>
  <c r="V31" i="12" s="1"/>
  <c r="U30" i="12"/>
  <c r="V30" i="12" s="1"/>
  <c r="U29" i="12"/>
  <c r="V29" i="12" s="1"/>
  <c r="U28" i="12"/>
  <c r="V28" i="12" s="1"/>
  <c r="U27" i="12"/>
  <c r="V27" i="12" s="1"/>
  <c r="U26" i="12"/>
  <c r="V26" i="12" s="1"/>
  <c r="U25" i="12"/>
  <c r="V25" i="12" s="1"/>
  <c r="U24" i="12"/>
  <c r="V24" i="12" s="1"/>
  <c r="U23" i="12"/>
  <c r="V23" i="12" s="1"/>
  <c r="U22" i="12"/>
  <c r="V22" i="12" s="1"/>
  <c r="U21" i="12"/>
  <c r="V21" i="12" s="1"/>
  <c r="U20" i="12"/>
  <c r="V20" i="12" s="1"/>
  <c r="U19" i="12"/>
  <c r="V19" i="12" s="1"/>
  <c r="U18" i="12"/>
  <c r="V18" i="12" s="1"/>
  <c r="U17" i="12"/>
  <c r="V17" i="12" s="1"/>
  <c r="U16" i="12"/>
  <c r="V16" i="12" s="1"/>
  <c r="U15" i="12"/>
  <c r="V15" i="12" s="1"/>
  <c r="U60" i="11"/>
  <c r="V60" i="11" s="1"/>
  <c r="U59" i="11"/>
  <c r="V59" i="11" s="1"/>
  <c r="U58" i="11"/>
  <c r="V58" i="11" s="1"/>
  <c r="U57" i="11"/>
  <c r="V57" i="11" s="1"/>
  <c r="U56" i="11"/>
  <c r="V56" i="11" s="1"/>
  <c r="U55" i="11"/>
  <c r="V55" i="11" s="1"/>
  <c r="U54" i="11"/>
  <c r="V54" i="11" s="1"/>
  <c r="U53" i="11"/>
  <c r="V53" i="11" s="1"/>
  <c r="U52" i="11"/>
  <c r="V52" i="11" s="1"/>
  <c r="U51" i="11"/>
  <c r="V51" i="11" s="1"/>
  <c r="U50" i="11"/>
  <c r="V50" i="11" s="1"/>
  <c r="U49" i="11"/>
  <c r="V49" i="11" s="1"/>
  <c r="U48" i="11"/>
  <c r="V48" i="11" s="1"/>
  <c r="U47" i="11"/>
  <c r="V47" i="11" s="1"/>
  <c r="U46" i="11"/>
  <c r="V46" i="11" s="1"/>
  <c r="U45" i="11"/>
  <c r="V45" i="11" s="1"/>
  <c r="U44" i="11"/>
  <c r="V44" i="11" s="1"/>
  <c r="U43" i="11"/>
  <c r="V43" i="11" s="1"/>
  <c r="U42" i="11"/>
  <c r="V42" i="11" s="1"/>
  <c r="U41" i="11"/>
  <c r="V41" i="11" s="1"/>
  <c r="U40" i="11"/>
  <c r="V40" i="11" s="1"/>
  <c r="U39" i="11"/>
  <c r="V39" i="11" s="1"/>
  <c r="U38" i="11"/>
  <c r="V38" i="11" s="1"/>
  <c r="U37" i="11"/>
  <c r="V37" i="11" s="1"/>
  <c r="U36" i="11"/>
  <c r="V36" i="11" s="1"/>
  <c r="U35" i="11"/>
  <c r="V35" i="11" s="1"/>
  <c r="U34" i="11"/>
  <c r="V34" i="11" s="1"/>
  <c r="U33" i="11"/>
  <c r="V33" i="11" s="1"/>
  <c r="U32" i="11"/>
  <c r="V32" i="11" s="1"/>
  <c r="U31" i="11"/>
  <c r="V31" i="11" s="1"/>
  <c r="U30" i="11"/>
  <c r="V30" i="11" s="1"/>
  <c r="U29" i="11"/>
  <c r="V29" i="11" s="1"/>
  <c r="U28" i="11"/>
  <c r="V28" i="11" s="1"/>
  <c r="U27" i="11"/>
  <c r="V27" i="11" s="1"/>
  <c r="U26" i="11"/>
  <c r="V26" i="11" s="1"/>
  <c r="U25" i="11"/>
  <c r="V25" i="11" s="1"/>
  <c r="U24" i="11"/>
  <c r="V24" i="11" s="1"/>
  <c r="U23" i="11"/>
  <c r="V23" i="11" s="1"/>
  <c r="U22" i="11"/>
  <c r="V22" i="11" s="1"/>
  <c r="U21" i="11"/>
  <c r="V21" i="11" s="1"/>
  <c r="U20" i="11"/>
  <c r="V20" i="11" s="1"/>
  <c r="U19" i="11"/>
  <c r="V19" i="11" s="1"/>
  <c r="U18" i="11"/>
  <c r="V18" i="11" s="1"/>
  <c r="U17" i="11"/>
  <c r="V17" i="11" s="1"/>
  <c r="U16" i="11"/>
  <c r="V16" i="11" s="1"/>
  <c r="U15" i="11"/>
  <c r="V15" i="11" s="1"/>
  <c r="T35" i="10"/>
  <c r="U35" i="10" s="1"/>
  <c r="T34" i="10"/>
  <c r="U34" i="10" s="1"/>
  <c r="T33" i="10"/>
  <c r="U33" i="10" s="1"/>
  <c r="T32" i="10"/>
  <c r="U32" i="10" s="1"/>
  <c r="T31" i="10"/>
  <c r="U31" i="10" s="1"/>
  <c r="T30" i="10"/>
  <c r="U30" i="10" s="1"/>
  <c r="T29" i="10"/>
  <c r="U29" i="10" s="1"/>
  <c r="T28" i="10"/>
  <c r="U28" i="10" s="1"/>
  <c r="T27" i="10"/>
  <c r="U27" i="10" s="1"/>
  <c r="T26" i="10"/>
  <c r="U26" i="10" s="1"/>
  <c r="T25" i="10"/>
  <c r="U25" i="10" s="1"/>
  <c r="T24" i="10"/>
  <c r="U24" i="10" s="1"/>
  <c r="T23" i="10"/>
  <c r="U23" i="10" s="1"/>
  <c r="T22" i="10"/>
  <c r="U22" i="10" s="1"/>
  <c r="T21" i="10"/>
  <c r="U21" i="10" s="1"/>
  <c r="T20" i="10"/>
  <c r="U20" i="10" s="1"/>
  <c r="T19" i="10"/>
  <c r="U19" i="10" s="1"/>
  <c r="T18" i="10"/>
  <c r="U18" i="10" s="1"/>
  <c r="T17" i="10"/>
  <c r="U17" i="10" s="1"/>
  <c r="T16" i="10"/>
  <c r="U16" i="10" s="1"/>
  <c r="T15" i="10"/>
  <c r="U15" i="10" s="1"/>
  <c r="T14" i="10"/>
  <c r="U14" i="10" s="1"/>
  <c r="A3" i="10"/>
  <c r="A2" i="10"/>
  <c r="M28" i="13" l="1"/>
  <c r="M26" i="13"/>
  <c r="L29" i="13"/>
  <c r="J29" i="13"/>
  <c r="J30" i="13" s="1"/>
  <c r="Z29" i="13"/>
  <c r="Z30" i="13" s="1"/>
  <c r="M22" i="13"/>
  <c r="M24" i="13"/>
  <c r="X29" i="13"/>
  <c r="X30" i="13" s="1"/>
  <c r="M21" i="13"/>
  <c r="M23" i="13"/>
  <c r="M25" i="13"/>
  <c r="M27" i="13"/>
  <c r="M15" i="13"/>
  <c r="X32" i="13"/>
  <c r="X31" i="13"/>
  <c r="J32" i="13"/>
  <c r="M32" i="13" s="1"/>
  <c r="Z32" i="13"/>
  <c r="J31" i="13"/>
  <c r="M31" i="13" s="1"/>
  <c r="Z31" i="13"/>
  <c r="AA30" i="13" l="1"/>
  <c r="AA31" i="13"/>
  <c r="AA32" i="13"/>
  <c r="M29" i="13"/>
  <c r="D33" i="13" l="1"/>
  <c r="M30" i="13"/>
  <c r="L30" i="13"/>
</calcChain>
</file>

<file path=xl/comments1.xml><?xml version="1.0" encoding="utf-8"?>
<comments xmlns="http://schemas.openxmlformats.org/spreadsheetml/2006/main">
  <authors>
    <author>Flor de María Alfaro</author>
  </authors>
  <commentList>
    <comment ref="A1" authorId="0">
      <text>
        <r>
          <rPr>
            <sz val="11"/>
            <color indexed="81"/>
            <rFont val="Tahoma"/>
            <family val="2"/>
          </rPr>
          <t xml:space="preserve">OBJETIVO: Obtener información general que permita conocer el panorama, diagnóstico y marco filosófico de la municipalidad u otra entidad de carácter municipal.
</t>
        </r>
      </text>
    </comment>
    <comment ref="A9" authorId="0">
      <text>
        <r>
          <rPr>
            <sz val="11"/>
            <color indexed="81"/>
            <rFont val="Tahoma"/>
            <family val="2"/>
          </rPr>
          <t xml:space="preserve">Indique la visión, misión y políticas que orientan la acción institucional. Debe ser el marco de referencia para los planes de corto y mediano plazo y obedecer a procesos participativos y consolidados de planificación.
</t>
        </r>
      </text>
    </comment>
    <comment ref="A11" authorId="0">
      <text>
        <r>
          <rPr>
            <sz val="11"/>
            <color indexed="81"/>
            <rFont val="Tahoma"/>
            <family val="2"/>
          </rPr>
          <t xml:space="preserve">Misión institucional: Declaración concisa sobre la razón de ser o el propósito último de la organización (qué somos, qué hacemos y para quién).
</t>
        </r>
      </text>
    </comment>
    <comment ref="A13" authorId="0">
      <text>
        <r>
          <rPr>
            <sz val="11"/>
            <color indexed="81"/>
            <rFont val="Tahoma"/>
            <family val="2"/>
          </rPr>
          <t xml:space="preserve">Visión: Declaración que enuncia lo que la organización desea ser en el futuro.  
</t>
        </r>
      </text>
    </comment>
    <comment ref="A15" authorId="0">
      <text>
        <r>
          <rPr>
            <sz val="11"/>
            <color indexed="81"/>
            <rFont val="Tahoma"/>
            <family val="2"/>
          </rPr>
          <t xml:space="preserve">Políticas institucionales: Lineamientos dictados por el jerarca superior, que orientan la acción institucional, acorde con el marco jurídico aplicable.
</t>
        </r>
      </text>
    </comment>
    <comment ref="A38" authorId="0">
      <text>
        <r>
          <rPr>
            <b/>
            <sz val="8"/>
            <color indexed="81"/>
            <rFont val="Tahoma"/>
            <family val="2"/>
          </rPr>
          <t xml:space="preserve">describa las funciones generales institucionales más importantes o sustantivas. </t>
        </r>
        <r>
          <rPr>
            <sz val="8"/>
            <color indexed="81"/>
            <rFont val="Tahoma"/>
            <family val="2"/>
          </rPr>
          <t xml:space="preserve">
</t>
        </r>
      </text>
    </comment>
    <comment ref="D40" authorId="0">
      <text>
        <r>
          <rPr>
            <sz val="11"/>
            <color indexed="81"/>
            <rFont val="Tahoma"/>
            <family val="2"/>
          </rPr>
          <t xml:space="preserve">Nombre utilizado para </t>
        </r>
        <r>
          <rPr>
            <b/>
            <u/>
            <sz val="11"/>
            <color indexed="81"/>
            <rFont val="Tahoma"/>
            <family val="2"/>
          </rPr>
          <t>agrupar</t>
        </r>
        <r>
          <rPr>
            <sz val="11"/>
            <color indexed="81"/>
            <rFont val="Tahoma"/>
            <family val="2"/>
          </rPr>
          <t xml:space="preserve"> los proyectos, programas o acciones del Plan de Desarrollo Municipal.
Algunos municipalidades las denominan Ejes, grupos, Dimensiones, entre otros nombres.  Favor incluir la agrupación mayor utilizada.
Estas áreas son las que se utilizarán en las matrices por programa.
</t>
        </r>
        <r>
          <rPr>
            <b/>
            <sz val="11"/>
            <color indexed="81"/>
            <rFont val="Tahoma"/>
            <family val="2"/>
          </rPr>
          <t>Ejemplo:</t>
        </r>
        <r>
          <rPr>
            <sz val="11"/>
            <color indexed="81"/>
            <rFont val="Tahoma"/>
            <family val="2"/>
          </rPr>
          <t xml:space="preserve"> Política social local, Infraestructura, Equipamiento, Servicios, Ordenamiento territorial, Desarrollo Institucional, Medio Ambiente, Calidad de Vida, Ciudad Funcional, etc.</t>
        </r>
      </text>
    </comment>
    <comment ref="E40" authorId="0">
      <text>
        <r>
          <rPr>
            <b/>
            <sz val="8"/>
            <color indexed="81"/>
            <rFont val="Tahoma"/>
            <family val="2"/>
          </rPr>
          <t>PODRÍAN EXISTIR UNO O VARIOS OBJETIVOS ESTRATÉGICOS POR ÁEA.</t>
        </r>
      </text>
    </comment>
    <comment ref="A46" authorId="0">
      <text>
        <r>
          <rPr>
            <b/>
            <u/>
            <sz val="12"/>
            <color indexed="9"/>
            <rFont val="Tahoma"/>
            <family val="2"/>
          </rPr>
          <t xml:space="preserve">
NO ELIMINAR NINGUNA DE ESTAS FILAS</t>
        </r>
        <r>
          <rPr>
            <b/>
            <sz val="8"/>
            <color indexed="9"/>
            <rFont val="Tahoma"/>
            <family val="2"/>
          </rPr>
          <t xml:space="preserve">  
</t>
        </r>
        <r>
          <rPr>
            <b/>
            <sz val="10"/>
            <color indexed="9"/>
            <rFont val="Tahoma"/>
            <family val="2"/>
          </rPr>
          <t>PORQUE ESTÁN VINCULADAS A LAS MATRICES PROGRAMÁTICAS. 
(Podrían ocualtarlas para efectos de impresión, pero NO ELIMINAR)</t>
        </r>
        <r>
          <rPr>
            <sz val="8"/>
            <color indexed="9"/>
            <rFont val="Tahoma"/>
            <family val="2"/>
          </rPr>
          <t xml:space="preserve">
XS</t>
        </r>
      </text>
    </comment>
  </commentList>
</comments>
</file>

<file path=xl/comments2.xml><?xml version="1.0" encoding="utf-8"?>
<comments xmlns="http://schemas.openxmlformats.org/spreadsheetml/2006/main">
  <authors>
    <author>Flor de María Alfaro</author>
  </authors>
  <commentList>
    <comment ref="A11" authorId="0">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1" authorId="0">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preguntas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preguntas ¿qué? y ¿para qué?
</t>
        </r>
      </text>
    </comment>
    <comment ref="E11" authorId="0">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1" authorId="0">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1" authorId="0">
      <text>
        <r>
          <rPr>
            <b/>
            <sz val="10"/>
            <color indexed="81"/>
            <rFont val="Tahoma"/>
            <family val="2"/>
          </rPr>
          <t xml:space="preserve">Contraloría:
</t>
        </r>
        <r>
          <rPr>
            <sz val="10"/>
            <color indexed="81"/>
            <rFont val="Tahoma"/>
            <family val="2"/>
          </rPr>
          <t>Funcionario responsable del cumplimiento de la meta formulada.</t>
        </r>
      </text>
    </comment>
    <comment ref="O11" authorId="0">
      <text>
        <r>
          <rPr>
            <sz val="11"/>
            <color indexed="81"/>
            <rFont val="Tahoma"/>
            <family val="2"/>
          </rPr>
          <t xml:space="preserve">01 Administración General; 
02 Auditoría Interna;
03 Administración de Inversiones Propias; 
04 Registro de deuda, fondos y aportes.
</t>
        </r>
      </text>
    </comment>
    <comment ref="R11" authorId="0">
      <text>
        <r>
          <rPr>
            <b/>
            <sz val="8"/>
            <color indexed="81"/>
            <rFont val="Tahoma"/>
            <family val="2"/>
          </rPr>
          <t>Corresponde al monto efectivamente gastado o ejecutado en el cumplimiento de la meta.</t>
        </r>
        <r>
          <rPr>
            <sz val="8"/>
            <color indexed="81"/>
            <rFont val="Tahoma"/>
            <family val="2"/>
          </rPr>
          <t xml:space="preserve">
</t>
        </r>
      </text>
    </comment>
    <comment ref="U11" authorId="0">
      <text>
        <r>
          <rPr>
            <sz val="8"/>
            <color indexed="81"/>
            <rFont val="Tahoma"/>
            <family val="2"/>
          </rPr>
          <t xml:space="preserve"> Sumatoria de los % de las metas alcanzadas / Número total de metas programadas</t>
        </r>
      </text>
    </comment>
    <comment ref="Z11" authorId="0">
      <text>
        <r>
          <rPr>
            <sz val="8"/>
            <color indexed="81"/>
            <rFont val="Tahoma"/>
            <family val="2"/>
          </rPr>
          <t xml:space="preserve"> Sumatoria de los % de las metas alcanzadas / Número total de metas programadas.   Si la unidad de medida alcanzada es mayor al monto programado, se pone como máximo de cumplimiento el 100%.</t>
        </r>
      </text>
    </comment>
    <comment ref="I12" authorId="0">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2" authorId="0">
      <text>
        <r>
          <rPr>
            <sz val="10"/>
            <color indexed="81"/>
            <rFont val="Tahoma"/>
            <family val="2"/>
          </rPr>
          <t>Columna con fórmula que muestra el porcentaje de la unidad de medida que se programa atender en el I semestre. NO SE DEBE ALTERAR.</t>
        </r>
      </text>
    </comment>
    <comment ref="K12" authorId="0">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2" authorId="0">
      <text>
        <r>
          <rPr>
            <sz val="10"/>
            <color indexed="81"/>
            <rFont val="Tahoma"/>
            <family val="2"/>
          </rPr>
          <t>Columna con fórmula que muestra el porcentaje de la unidad de medida que se programa atender en el II semestre. NO SE DEBE ALTERAR.</t>
        </r>
      </text>
    </comment>
    <comment ref="M12" authorId="0">
      <text>
        <r>
          <rPr>
            <sz val="10"/>
            <color indexed="81"/>
            <rFont val="Tahoma"/>
            <family val="2"/>
          </rPr>
          <t>CORRESPONDE AL NÚMERO DE METAS FORMULADAS. ESTA COLUMNA REFLEJA SIEMPRE EL 100% DE LO PROGRAMADO.  NO SE DEBE ALTERAR PUES CONTIENE FÓRMULAS.</t>
        </r>
      </text>
    </comment>
    <comment ref="V12" authorId="0">
      <text>
        <r>
          <rPr>
            <b/>
            <sz val="11"/>
            <color indexed="81"/>
            <rFont val="Tahoma"/>
            <family val="2"/>
          </rPr>
          <t>Contraloría:</t>
        </r>
        <r>
          <rPr>
            <sz val="11"/>
            <color indexed="81"/>
            <rFont val="Tahoma"/>
            <family val="2"/>
          </rPr>
          <t xml:space="preserve">
Aquí se incluye el logro real de la meta al 30 de junio.  
Ejemplo:  Si en la columa de programación del I semestre se propuso recuperar un 25% del pendiente de cobro al 31 de diciembre del 2005, y se recuperó un 10%, este último dado sería el que se refleja en esta columna.</t>
        </r>
      </text>
    </comment>
    <comment ref="W12" authorId="0">
      <text>
        <r>
          <rPr>
            <sz val="12"/>
            <color indexed="81"/>
            <rFont val="Tahoma"/>
            <family val="2"/>
          </rPr>
          <t>Porcentaje de la unidad de medida cumplida durante el I semestre.</t>
        </r>
      </text>
    </comment>
    <comment ref="X12" authorId="0">
      <text>
        <r>
          <rPr>
            <b/>
            <sz val="11"/>
            <color indexed="81"/>
            <rFont val="Tahoma"/>
            <family val="2"/>
          </rPr>
          <t>Contraloría:</t>
        </r>
        <r>
          <rPr>
            <sz val="11"/>
            <color indexed="81"/>
            <rFont val="Tahoma"/>
            <family val="2"/>
          </rPr>
          <t xml:space="preserve">
Aquí se incluye el logro real de la meta al 30 de junio.  
Ejemplo:  Si en la columa de programación del II semestre se propuso recuperar un 50% del pendiente de cobro al 31 de diciembre del 2005, y se recuperó un 40%, este último dado sería el que se refleja en esta columna.</t>
        </r>
      </text>
    </comment>
    <comment ref="Y12" authorId="0">
      <text>
        <r>
          <rPr>
            <sz val="12"/>
            <color indexed="81"/>
            <rFont val="Tahoma"/>
            <family val="2"/>
          </rPr>
          <t>Porcentaje de la unidad de medida cumplida durante el II semestre.</t>
        </r>
      </text>
    </comment>
    <comment ref="A13" authorId="0">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3" authorId="0">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3" authorId="0">
      <text>
        <r>
          <rPr>
            <b/>
            <sz val="8"/>
            <color indexed="81"/>
            <rFont val="Tahoma"/>
            <family val="2"/>
          </rPr>
          <t>NUMERE LAS METAS PARA SER IDENTIFICADAS</t>
        </r>
      </text>
    </comment>
    <comment ref="G13" authorId="0">
      <text>
        <r>
          <rPr>
            <b/>
            <sz val="8"/>
            <color indexed="81"/>
            <rFont val="Tahoma"/>
            <family val="2"/>
          </rPr>
          <t xml:space="preserve">Descripción de la meta
</t>
        </r>
      </text>
    </comment>
    <comment ref="J37" authorId="0">
      <text>
        <r>
          <rPr>
            <b/>
            <sz val="8"/>
            <color indexed="81"/>
            <rFont val="Tahoma"/>
            <family val="2"/>
          </rPr>
          <t>PORCENTAJES DE LAS METAS DEL PROGRAMA QUE SE PROGRAMAN ALCANZAR EN EL I SEMESTRE.</t>
        </r>
      </text>
    </comment>
    <comment ref="L37" authorId="0">
      <text>
        <r>
          <rPr>
            <b/>
            <sz val="8"/>
            <color indexed="81"/>
            <rFont val="Tahoma"/>
            <family val="2"/>
          </rPr>
          <t>PORCENTAJES DE LAS METAS DEL PROGRAMA QUE SE PROGRAMAN ALCANZAR EN EL II SEMESTRE.</t>
        </r>
      </text>
    </comment>
    <comment ref="W37" authorId="0">
      <text>
        <r>
          <rPr>
            <b/>
            <sz val="8"/>
            <color indexed="81"/>
            <rFont val="Tahoma"/>
            <family val="2"/>
          </rPr>
          <t>PORCENTAJES DE LAS METAS DEL PROGRAMA QUE SE ALCANZARON EN EL I SEMESTRE.</t>
        </r>
      </text>
    </comment>
    <comment ref="Y37" authorId="0">
      <text>
        <r>
          <rPr>
            <b/>
            <sz val="8"/>
            <color indexed="81"/>
            <rFont val="Tahoma"/>
            <family val="2"/>
          </rPr>
          <t>PORCENTAJES DE LAS METAS DEL PROGRAMA QUE SE ALCANZARON EN EL II SEMESTRE.</t>
        </r>
      </text>
    </comment>
    <comment ref="Z37" authorId="0">
      <text>
        <r>
          <rPr>
            <sz val="10"/>
            <color indexed="81"/>
            <rFont val="Tahoma"/>
            <family val="2"/>
          </rPr>
          <t xml:space="preserve">EFICACIA EN EL CUMPLIMIENTO DE LAS METAS CORRESPONDIENTES A ESTE PROGRAMA.
</t>
        </r>
      </text>
    </comment>
    <comment ref="J38" authorId="0">
      <text>
        <r>
          <rPr>
            <b/>
            <sz val="8"/>
            <color indexed="81"/>
            <rFont val="Tahoma"/>
            <family val="2"/>
          </rPr>
          <t>% DE LAS METAS DE LOS OBJETIVOS DE MEJORA QUE SE PROGRAMAN REALIZAR EN EL I SEMESTRE.</t>
        </r>
      </text>
    </comment>
    <comment ref="L38" authorId="0">
      <text>
        <r>
          <rPr>
            <b/>
            <sz val="8"/>
            <color indexed="81"/>
            <rFont val="Tahoma"/>
            <family val="2"/>
          </rPr>
          <t>% DE LAS METAS DE LOS OBJETIVOS DE MEJORA QUE SE PROGRAMAN REALIZAR EN EL II SEMESTRE.</t>
        </r>
      </text>
    </comment>
    <comment ref="W38" authorId="0">
      <text>
        <r>
          <rPr>
            <b/>
            <sz val="8"/>
            <color indexed="81"/>
            <rFont val="Tahoma"/>
            <family val="2"/>
          </rPr>
          <t>% DE LAS METAS DE LOS OBJETIVOS DE MEJORA QUE SE EJECUTARON EN EL I SEMESTRE.</t>
        </r>
      </text>
    </comment>
    <comment ref="Y38" authorId="0">
      <text>
        <r>
          <rPr>
            <b/>
            <sz val="8"/>
            <color indexed="81"/>
            <rFont val="Tahoma"/>
            <family val="2"/>
          </rPr>
          <t>% DE LAS METAS DE LOS OBJETIVOS DE MEJORA QUE SE EJECUTARON  EN EL II SEMESTRE.</t>
        </r>
      </text>
    </comment>
    <comment ref="Z38" authorId="0">
      <text>
        <r>
          <rPr>
            <sz val="10"/>
            <color indexed="81"/>
            <rFont val="Tahoma"/>
            <family val="2"/>
          </rPr>
          <t xml:space="preserve">EFICACIA EN EL CUMPLIMIENTO DE LAS METAS DE LOS OBJETIVOS DE MEJORA CORRESPONDIENTES A ESTE PROGRAMA.
</t>
        </r>
      </text>
    </comment>
    <comment ref="J39" authorId="0">
      <text>
        <r>
          <rPr>
            <b/>
            <sz val="8"/>
            <color indexed="81"/>
            <rFont val="Tahoma"/>
            <family val="2"/>
          </rPr>
          <t>% DE LAS METAS DE LOS OBJETIVOS OPERATIVOS QUE SE PROGRAMAN REALIZAR EN EL I SEMESTRE.</t>
        </r>
      </text>
    </comment>
    <comment ref="L39" authorId="0">
      <text>
        <r>
          <rPr>
            <b/>
            <sz val="8"/>
            <color indexed="81"/>
            <rFont val="Tahoma"/>
            <family val="2"/>
          </rPr>
          <t>% DE LAS METAS DE LOS OBJETIVOS OPERATIVOS QUE SE PROGRAMAN REALIZAR EN EL II SEMESTRE.</t>
        </r>
      </text>
    </comment>
    <comment ref="W39" authorId="0">
      <text>
        <r>
          <rPr>
            <b/>
            <sz val="8"/>
            <color indexed="81"/>
            <rFont val="Tahoma"/>
            <family val="2"/>
          </rPr>
          <t>% DE LAS METAS DE LOS OBJETIVOS OPERATIVOS QUE SE EJECUTARON  EN EL I SEMESTRE.</t>
        </r>
      </text>
    </comment>
    <comment ref="Y39" authorId="0">
      <text>
        <r>
          <rPr>
            <b/>
            <sz val="8"/>
            <color indexed="81"/>
            <rFont val="Tahoma"/>
            <family val="2"/>
          </rPr>
          <t>% DE LAS METAS DE LOS OBJETIVOS OPERATIVOS QUE SE EJECUTARON EN EL II SEMESTRE.</t>
        </r>
      </text>
    </comment>
    <comment ref="Z39" authorId="0">
      <text>
        <r>
          <rPr>
            <sz val="10"/>
            <color indexed="81"/>
            <rFont val="Tahoma"/>
            <family val="2"/>
          </rPr>
          <t xml:space="preserve">EFICACIA EN EL CUMPLIMIENTO DE LAS METAS DE LOS OBJETIVOS OPERATIVOS CORRESPONDIENTES A ESTE PROGRAMA.
</t>
        </r>
      </text>
    </comment>
  </commentList>
</comments>
</file>

<file path=xl/comments3.xml><?xml version="1.0" encoding="utf-8"?>
<comments xmlns="http://schemas.openxmlformats.org/spreadsheetml/2006/main">
  <authors>
    <author>Flor de María Alfaro</author>
  </authors>
  <commentList>
    <comment ref="A12" authorId="0">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2" authorId="0">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12" authorId="0">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2" authorId="0">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2" authorId="0">
      <text>
        <r>
          <rPr>
            <b/>
            <sz val="10"/>
            <color indexed="81"/>
            <rFont val="Tahoma"/>
            <family val="2"/>
          </rPr>
          <t xml:space="preserve">Contraloría:
</t>
        </r>
        <r>
          <rPr>
            <sz val="10"/>
            <color indexed="81"/>
            <rFont val="Tahoma"/>
            <family val="2"/>
          </rPr>
          <t>Funcionario responsable del cumplimiento de la meta formulada.</t>
        </r>
      </text>
    </comment>
    <comment ref="V12" authorId="0">
      <text>
        <r>
          <rPr>
            <sz val="8"/>
            <color indexed="81"/>
            <rFont val="Tahoma"/>
            <family val="2"/>
          </rPr>
          <t xml:space="preserve"> Sumatoria de los % de las metas alcanzadas / Número total de metas programadas</t>
        </r>
      </text>
    </comment>
    <comment ref="AA12" authorId="0">
      <text>
        <r>
          <rPr>
            <sz val="8"/>
            <color indexed="81"/>
            <rFont val="Tahoma"/>
            <family val="2"/>
          </rPr>
          <t xml:space="preserve"> Sumatoria de los % de las metas alcanzadas / Número total de metas programadas</t>
        </r>
      </text>
    </comment>
    <comment ref="I13" authorId="0">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text>
        <r>
          <rPr>
            <sz val="10"/>
            <color indexed="81"/>
            <rFont val="Tahoma"/>
            <family val="2"/>
          </rPr>
          <t>Columna con fórmula que muestra el porcentaje de la unidad de medida que se programa atender en el I semestre. NO SE DEBE ALTERAR.</t>
        </r>
      </text>
    </comment>
    <comment ref="K13" authorId="0">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text>
        <r>
          <rPr>
            <sz val="10"/>
            <color indexed="81"/>
            <rFont val="Tahoma"/>
            <family val="2"/>
          </rPr>
          <t>Columna con fórmula que muestra el porcentaje de la unidad de medida que se programa atender en el II semestre. NO SE DEBE ALTERAR.</t>
        </r>
      </text>
    </comment>
    <comment ref="M13" authorId="0">
      <text>
        <r>
          <rPr>
            <sz val="10"/>
            <color indexed="81"/>
            <rFont val="Tahoma"/>
            <family val="2"/>
          </rPr>
          <t>CORRESPONDE AL NÚMERO DE METAS FORMULADAS. ESTA COLUMNA REFLEJA SIEMPRE EL 100% DE LO PROGRAMADO.  NO SE DEBE ALTERAR PUES CONTIENE FÓRMULAS.</t>
        </r>
      </text>
    </comment>
    <comment ref="P13" authorId="0">
      <text>
        <r>
          <rPr>
            <b/>
            <sz val="8"/>
            <color indexed="81"/>
            <rFont val="Tahoma"/>
            <family val="2"/>
          </rPr>
          <t xml:space="preserve">ESTA COLUMNA ES NUEVA, SOLO SE LLENA PARA LAS METAS RELACIONADAS CON LOS SERVICIOS 09: EDUCATIVOS, CULTURALES Y DEPORTIVOS Y EL SERVICIO 31: APORTES EN ESPECIE PARA PROGRAMAS Y PROYECTOS.  ESCOGER OPCIONES DE LA LISTA DESPLEGABLE.  VER GUÍA PARA ELABORAR EL POA (WORD)
</t>
        </r>
      </text>
    </comment>
    <comment ref="W13" authorId="0">
      <text>
        <r>
          <rPr>
            <b/>
            <sz val="8"/>
            <color indexed="81"/>
            <rFont val="Tahoma"/>
            <family val="2"/>
          </rPr>
          <t>Contraloría:</t>
        </r>
        <r>
          <rPr>
            <sz val="8"/>
            <color indexed="81"/>
            <rFont val="Tahoma"/>
            <family val="2"/>
          </rPr>
          <t xml:space="preserve">
Aquí se incluye el logro real de la meta al 30 de junio. 
Ejemplo:  Si en la columa de programación del I semestre se propuso recolectar 10.000 toneladas de basura y se recolectaron 9.000, esa última cifra sería la que se refleja en esta columna.
</t>
        </r>
      </text>
    </comment>
    <comment ref="X13" authorId="0">
      <text>
        <r>
          <rPr>
            <sz val="12"/>
            <color indexed="81"/>
            <rFont val="Tahoma"/>
            <family val="2"/>
          </rPr>
          <t>Porcentaje de la unidad de medida cumplida durante el I semestre.</t>
        </r>
      </text>
    </comment>
    <comment ref="Y13" authorId="0">
      <text>
        <r>
          <rPr>
            <b/>
            <sz val="8"/>
            <color indexed="81"/>
            <rFont val="Tahoma"/>
            <family val="2"/>
          </rPr>
          <t>Contraloría:</t>
        </r>
        <r>
          <rPr>
            <sz val="8"/>
            <color indexed="81"/>
            <rFont val="Tahoma"/>
            <family val="2"/>
          </rPr>
          <t xml:space="preserve">
Aquí se incluye el logro real de la meta al 30 de junio.  
Ejemplo:  Si en la columa de programación del II semestre se propuso recolectar 10.000 toneladas de basura y se recolectaron 12.000, esa última cifra sería la que se refleja en esta columna.</t>
        </r>
      </text>
    </comment>
    <comment ref="Z13" authorId="0">
      <text>
        <r>
          <rPr>
            <sz val="12"/>
            <color indexed="81"/>
            <rFont val="Tahoma"/>
            <family val="2"/>
          </rPr>
          <t>Porcentaje de la unidad de medida cumplida durante el II semestre.</t>
        </r>
      </text>
    </comment>
    <comment ref="A14" authorId="0">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4" authorId="0">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4" authorId="0">
      <text>
        <r>
          <rPr>
            <b/>
            <sz val="8"/>
            <color indexed="81"/>
            <rFont val="Tahoma"/>
            <family val="2"/>
          </rPr>
          <t>NUMERE LA META PARA SER IDENTIFICADA</t>
        </r>
      </text>
    </comment>
    <comment ref="G14" authorId="0">
      <text>
        <r>
          <rPr>
            <b/>
            <sz val="8"/>
            <color indexed="81"/>
            <rFont val="Tahoma"/>
            <family val="2"/>
          </rPr>
          <t xml:space="preserve">Descripción de la meta
</t>
        </r>
      </text>
    </comment>
    <comment ref="J62" authorId="0">
      <text>
        <r>
          <rPr>
            <b/>
            <sz val="8"/>
            <color indexed="81"/>
            <rFont val="Tahoma"/>
            <family val="2"/>
          </rPr>
          <t>PORCENTAJES DE LAS METAS DEL PROGRAMA QUE SE PROGRAMAN ALCANZAR EN EL I SEMESTRE.</t>
        </r>
      </text>
    </comment>
    <comment ref="L62" authorId="0">
      <text>
        <r>
          <rPr>
            <b/>
            <sz val="8"/>
            <color indexed="81"/>
            <rFont val="Tahoma"/>
            <family val="2"/>
          </rPr>
          <t>PORCENTAJES DE LAS METAS DEL PROGRAMA QUE SE PROGRAMAN ALCANZAR EN EL II SEMESTRE.</t>
        </r>
      </text>
    </comment>
    <comment ref="X62" authorId="0">
      <text>
        <r>
          <rPr>
            <b/>
            <sz val="8"/>
            <color indexed="81"/>
            <rFont val="Tahoma"/>
            <family val="2"/>
          </rPr>
          <t>PORCENTAJES DE LAS METAS DEL PROGRAMA QUE SE ALCANZARON EN EL I SEMESTRE.</t>
        </r>
      </text>
    </comment>
    <comment ref="Z62" authorId="0">
      <text>
        <r>
          <rPr>
            <b/>
            <sz val="8"/>
            <color indexed="81"/>
            <rFont val="Tahoma"/>
            <family val="2"/>
          </rPr>
          <t>PORCENTAJES DE LAS METAS DEL PROGRAMA QUE SE ALCANZARON EN EL II SEMESTRE.</t>
        </r>
      </text>
    </comment>
    <comment ref="AA62" authorId="0">
      <text>
        <r>
          <rPr>
            <sz val="10"/>
            <color indexed="81"/>
            <rFont val="Tahoma"/>
            <family val="2"/>
          </rPr>
          <t xml:space="preserve">EFICACIA EN EL CUMPLIMIENTO DE LAS METAS CORRESPONDIENTES A ESTE PROGRAMA.
</t>
        </r>
      </text>
    </comment>
    <comment ref="J63" authorId="0">
      <text>
        <r>
          <rPr>
            <b/>
            <sz val="8"/>
            <color indexed="81"/>
            <rFont val="Tahoma"/>
            <family val="2"/>
          </rPr>
          <t>% DE LAS METAS DE LOS OBJETIVOS DE MEJORA QUE SE PROGRAMAN REALIZAR EN EL I SEMESTRE.</t>
        </r>
      </text>
    </comment>
    <comment ref="L63" authorId="0">
      <text>
        <r>
          <rPr>
            <b/>
            <sz val="8"/>
            <color indexed="81"/>
            <rFont val="Tahoma"/>
            <family val="2"/>
          </rPr>
          <t>% DE LAS METAS DE LOS OBJETIVOS DE MEJORA QUE SE PROGRAMAN REALIZAR EN EL II SEMESTRE.</t>
        </r>
      </text>
    </comment>
    <comment ref="X63" authorId="0">
      <text>
        <r>
          <rPr>
            <b/>
            <sz val="8"/>
            <color indexed="81"/>
            <rFont val="Tahoma"/>
            <family val="2"/>
          </rPr>
          <t>% DE LAS METAS DE LOS OBJETIVOS DE MEJORA QUE SE EJECUTARON EN EL I SEMESTRE.</t>
        </r>
      </text>
    </comment>
    <comment ref="Z63" authorId="0">
      <text>
        <r>
          <rPr>
            <b/>
            <sz val="8"/>
            <color indexed="81"/>
            <rFont val="Tahoma"/>
            <family val="2"/>
          </rPr>
          <t>% DE LAS METAS DE LOS OBJETIVOS DE MEJORA QUE SE EJECUTARON  EN EL II SEMESTRE.</t>
        </r>
      </text>
    </comment>
    <comment ref="AA63" authorId="0">
      <text>
        <r>
          <rPr>
            <sz val="10"/>
            <color indexed="81"/>
            <rFont val="Tahoma"/>
            <family val="2"/>
          </rPr>
          <t xml:space="preserve">EFICACIA EN EL CUMPLIMIENTO DE LAS METAS DE LOS OBJETIVOS DE MEJORA CORRESPONDIENTES A ESTE PROGRAMA.
</t>
        </r>
      </text>
    </comment>
    <comment ref="J64" authorId="0">
      <text>
        <r>
          <rPr>
            <b/>
            <sz val="8"/>
            <color indexed="81"/>
            <rFont val="Tahoma"/>
            <family val="2"/>
          </rPr>
          <t>% DE LAS METAS DE LOS OBJETIVOS OPERATIVOS QUE SE PROGRAMAN REALIZAR EN EL I SEMESTRE.</t>
        </r>
      </text>
    </comment>
    <comment ref="L64" authorId="0">
      <text>
        <r>
          <rPr>
            <b/>
            <sz val="8"/>
            <color indexed="81"/>
            <rFont val="Tahoma"/>
            <family val="2"/>
          </rPr>
          <t>% DE LAS METAS DE LOS OBJETIVOS OPERATIVOS QUE SE PROGRAMAN REALIZAR EN EL II SEMESTRE.</t>
        </r>
      </text>
    </comment>
    <comment ref="X64" authorId="0">
      <text>
        <r>
          <rPr>
            <b/>
            <sz val="8"/>
            <color indexed="81"/>
            <rFont val="Tahoma"/>
            <family val="2"/>
          </rPr>
          <t>% DE LAS METAS DE LOS OBJETIVOS OPERATIVOS QUE SE EJECUTARON  EN EL I SEMESTRE.</t>
        </r>
      </text>
    </comment>
    <comment ref="Z64" authorId="0">
      <text>
        <r>
          <rPr>
            <b/>
            <sz val="8"/>
            <color indexed="81"/>
            <rFont val="Tahoma"/>
            <family val="2"/>
          </rPr>
          <t>% DE LAS METAS DE LOS OBJETIVOS OPERATIVOS QUE SE EJECUTARON EN EL II SEMESTRE.</t>
        </r>
      </text>
    </comment>
    <comment ref="AA64" authorId="0">
      <text>
        <r>
          <rPr>
            <sz val="10"/>
            <color indexed="81"/>
            <rFont val="Tahoma"/>
            <family val="2"/>
          </rPr>
          <t xml:space="preserve">EFICACIA EN EL CUMPLIMIENTO DE LAS METAS DE LOS OBJETIVOS OPERATIVOS CORRESPONDIENTES A ESTE PROGRAMA.
</t>
        </r>
      </text>
    </comment>
  </commentList>
</comments>
</file>

<file path=xl/comments4.xml><?xml version="1.0" encoding="utf-8"?>
<comments xmlns="http://schemas.openxmlformats.org/spreadsheetml/2006/main">
  <authors>
    <author>Flor de María Alfaro</author>
    <author>Luís Roberto Sánchez Salazar</author>
  </authors>
  <commentList>
    <comment ref="A12" authorId="0">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2" authorId="0">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12" authorId="0">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2" authorId="0">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2" authorId="0">
      <text>
        <r>
          <rPr>
            <b/>
            <sz val="10"/>
            <color indexed="81"/>
            <rFont val="Tahoma"/>
            <family val="2"/>
          </rPr>
          <t xml:space="preserve">Contraloría:
</t>
        </r>
        <r>
          <rPr>
            <sz val="10"/>
            <color indexed="81"/>
            <rFont val="Tahoma"/>
            <family val="2"/>
          </rPr>
          <t>Funcionario responsable del cumplimiento de la meta formulada.</t>
        </r>
      </text>
    </comment>
    <comment ref="O12" authorId="0">
      <text>
        <r>
          <rPr>
            <b/>
            <sz val="12"/>
            <color indexed="81"/>
            <rFont val="Tahoma"/>
            <family val="2"/>
          </rPr>
          <t>Contraloría:</t>
        </r>
        <r>
          <rPr>
            <sz val="12"/>
            <color indexed="81"/>
            <rFont val="Tahoma"/>
            <family val="2"/>
          </rPr>
          <t xml:space="preserve">
Se reflejará el grupo donde se ubica el proyecto al que se le formularon objetivos y metas y se le asignó contenido presupuestario.  Ejemplo:
01 Edificios
02 Vías de comunicación terrestre
03 Obras marítimas y fluviales
etc....
</t>
        </r>
      </text>
    </comment>
    <comment ref="P12" authorId="0">
      <text>
        <r>
          <rPr>
            <b/>
            <sz val="12"/>
            <color indexed="81"/>
            <rFont val="Tahoma"/>
            <family val="2"/>
          </rPr>
          <t xml:space="preserve">EDIFICIOS:
</t>
        </r>
        <r>
          <rPr>
            <sz val="12"/>
            <color indexed="81"/>
            <rFont val="Tahoma"/>
            <family val="2"/>
          </rPr>
          <t xml:space="preserve">  Salones comunales
  Centros de enseñanza
  Centros de salud
  Otros Edificios</t>
        </r>
        <r>
          <rPr>
            <b/>
            <sz val="12"/>
            <color indexed="81"/>
            <rFont val="Tahoma"/>
            <family val="2"/>
          </rPr>
          <t xml:space="preserve">
VÍAS DE COMUNICACIÓN:
</t>
        </r>
        <r>
          <rPr>
            <sz val="12"/>
            <color indexed="81"/>
            <rFont val="Tahoma"/>
            <family val="2"/>
          </rPr>
          <t xml:space="preserve">  Unidad Técnica de Gestión Vial  
  Mantenimiento rutinario red vial
  Mantenimiento periódico red vial
  Mejoramiento red vial
  Rehabilitación red vial
  Reconstrucción red vial
  Obras nuevas red vial
</t>
        </r>
        <r>
          <rPr>
            <b/>
            <sz val="12"/>
            <color indexed="81"/>
            <rFont val="Tahoma"/>
            <family val="2"/>
          </rPr>
          <t xml:space="preserve">
OBRAS MARÍTIMAS Y FLUVIALES
</t>
        </r>
        <r>
          <rPr>
            <sz val="12"/>
            <color indexed="81"/>
            <rFont val="Tahoma"/>
            <family val="2"/>
          </rPr>
          <t xml:space="preserve">  Díques
  Muelles
  Marinas
  Rompeolas
  Obras de defensa y protección
  Otras obras marítimas y fluviales</t>
        </r>
        <r>
          <rPr>
            <b/>
            <sz val="12"/>
            <color indexed="81"/>
            <rFont val="Tahoma"/>
            <family val="2"/>
          </rPr>
          <t xml:space="preserve">
OBRAS URBANÍSTICAS
  </t>
        </r>
        <r>
          <rPr>
            <sz val="12"/>
            <color indexed="81"/>
            <rFont val="Tahoma"/>
            <family val="2"/>
          </rPr>
          <t>Fraccionamiento y habilitación de terrenos
  Otras obras urbanísticas</t>
        </r>
        <r>
          <rPr>
            <b/>
            <sz val="12"/>
            <color indexed="81"/>
            <rFont val="Tahoma"/>
            <family val="2"/>
          </rPr>
          <t xml:space="preserve">
INSTALACIONES
</t>
        </r>
        <r>
          <rPr>
            <sz val="12"/>
            <color indexed="81"/>
            <rFont val="Tahoma"/>
            <family val="2"/>
          </rPr>
          <t xml:space="preserve">  Acueductos
  Alcantarillado pluvial
  Alcantarillado sanitario
  Alumbrado público
  Otras instalaciones</t>
        </r>
        <r>
          <rPr>
            <b/>
            <sz val="12"/>
            <color indexed="81"/>
            <rFont val="Tahoma"/>
            <family val="2"/>
          </rPr>
          <t xml:space="preserve">
OTROS PROYECTOS
  </t>
        </r>
        <r>
          <rPr>
            <sz val="12"/>
            <color indexed="81"/>
            <rFont val="Tahoma"/>
            <family val="2"/>
          </rPr>
          <t>Dirección Técnica y Estudios  
  Centros deportivos y recreativos
  Centros culturales
  Disposición de desechos sólidos
  Cementerios
  Parques y zonas verdes
  Tajos y canteras
  Otros proyectos</t>
        </r>
        <r>
          <rPr>
            <b/>
            <sz val="12"/>
            <color indexed="81"/>
            <rFont val="Tahoma"/>
            <family val="2"/>
          </rPr>
          <t xml:space="preserve">
OTROS FONDOS E INVERSIONES
</t>
        </r>
        <r>
          <rPr>
            <sz val="12"/>
            <color indexed="81"/>
            <rFont val="Tahoma"/>
            <family val="2"/>
          </rPr>
          <t xml:space="preserve"> Otros fondos e inversione</t>
        </r>
      </text>
    </comment>
    <comment ref="Q12" authorId="0">
      <text>
        <r>
          <rPr>
            <sz val="10"/>
            <color indexed="81"/>
            <rFont val="Tahoma"/>
            <family val="2"/>
          </rPr>
          <t>MONTO DEL PRESUPUESTO ASIGNADO A CADA META.</t>
        </r>
      </text>
    </comment>
    <comment ref="V12" authorId="0">
      <text>
        <r>
          <rPr>
            <sz val="8"/>
            <color indexed="81"/>
            <rFont val="Tahoma"/>
            <family val="2"/>
          </rPr>
          <t xml:space="preserve"> Sumatoria de los % de las metas alcanzadas / Número total de metas programadas</t>
        </r>
      </text>
    </comment>
    <comment ref="AA12" authorId="0">
      <text>
        <r>
          <rPr>
            <sz val="8"/>
            <color indexed="81"/>
            <rFont val="Tahoma"/>
            <family val="2"/>
          </rPr>
          <t xml:space="preserve"> Sumatoria de los % de las metas alcanzadas / Número total de metas programadas</t>
        </r>
      </text>
    </comment>
    <comment ref="I13" authorId="0">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text>
        <r>
          <rPr>
            <sz val="10"/>
            <color indexed="81"/>
            <rFont val="Tahoma"/>
            <family val="2"/>
          </rPr>
          <t>Columna con fórmula que muestra el porcentaje de la unidad de medida que se programa atender en el I semestre. NO SE DEBE ALTERAR.</t>
        </r>
      </text>
    </comment>
    <comment ref="K13" authorId="0">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text>
        <r>
          <rPr>
            <sz val="10"/>
            <color indexed="81"/>
            <rFont val="Tahoma"/>
            <family val="2"/>
          </rPr>
          <t>Columna con fórmula que muestra el porcentaje de la unidad de medida que se programa atender en el II semestre. NO SE DEBE ALTERAR.</t>
        </r>
      </text>
    </comment>
    <comment ref="M13" authorId="0">
      <text>
        <r>
          <rPr>
            <sz val="10"/>
            <color indexed="81"/>
            <rFont val="Tahoma"/>
            <family val="2"/>
          </rPr>
          <t>CORRESPONDE AL NÚMERO DE METAS FORMULADAS. ESTA COLUMNA REFLEJA SIEMPRE EL 100% DE LO PROGRAMADO.  NO SE DEBE ALTERAR PUES CONTIENE FÓRMULAS.</t>
        </r>
      </text>
    </comment>
    <comment ref="W13" authorId="0">
      <text>
        <r>
          <rPr>
            <b/>
            <sz val="11"/>
            <color indexed="81"/>
            <rFont val="Tahoma"/>
            <family val="2"/>
          </rPr>
          <t>Contraloría:</t>
        </r>
        <r>
          <rPr>
            <sz val="11"/>
            <color indexed="81"/>
            <rFont val="Tahoma"/>
            <family val="2"/>
          </rPr>
          <t xml:space="preserve">
Aquí se incluye el logro real de la meta al 30 de junio.  
Ejemplo:  Si en la columa de programación del I semestre se propuso recuperar un 25% del pendiente de cobro al 31 de diciembre del 2005, y se recuperó un 10%, este último dado sería el que se refleja en esta columna.</t>
        </r>
      </text>
    </comment>
    <comment ref="X13" authorId="0">
      <text>
        <r>
          <rPr>
            <sz val="12"/>
            <color indexed="81"/>
            <rFont val="Tahoma"/>
            <family val="2"/>
          </rPr>
          <t>Porcentaje de la unidad de medida cumplida durante el I semestre.</t>
        </r>
      </text>
    </comment>
    <comment ref="Y13" authorId="0">
      <text>
        <r>
          <rPr>
            <b/>
            <sz val="11"/>
            <color indexed="81"/>
            <rFont val="Tahoma"/>
            <family val="2"/>
          </rPr>
          <t>Contraloría:</t>
        </r>
        <r>
          <rPr>
            <sz val="11"/>
            <color indexed="81"/>
            <rFont val="Tahoma"/>
            <family val="2"/>
          </rPr>
          <t xml:space="preserve">
Aquí se incluye el logro real de la meta al 30 de junio.  
Ejemplo:  Si en la columa de programación del II semestre se propuso recuperar un 50% del pendiente de cobro al 31 de diciembre del 2005, y se recuperó un 40%, este último dado sería el que se refleja en esta columna.</t>
        </r>
      </text>
    </comment>
    <comment ref="Z13" authorId="0">
      <text>
        <r>
          <rPr>
            <sz val="12"/>
            <color indexed="81"/>
            <rFont val="Tahoma"/>
            <family val="2"/>
          </rPr>
          <t>Porcentaje de la unidad de medida cumplida durante el II semestre.</t>
        </r>
      </text>
    </comment>
    <comment ref="A14" authorId="0">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4" authorId="0">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4" authorId="0">
      <text>
        <r>
          <rPr>
            <b/>
            <sz val="8"/>
            <color indexed="81"/>
            <rFont val="Tahoma"/>
            <family val="2"/>
          </rPr>
          <t>NUMERE LA META PARA SER IDENTIFICADA</t>
        </r>
      </text>
    </comment>
    <comment ref="G14" authorId="0">
      <text>
        <r>
          <rPr>
            <b/>
            <sz val="11"/>
            <color indexed="81"/>
            <rFont val="Tahoma"/>
            <family val="2"/>
          </rPr>
          <t xml:space="preserve">Descripción de la meta
</t>
        </r>
      </text>
    </comment>
    <comment ref="J14" authorId="1">
      <text>
        <r>
          <rPr>
            <b/>
            <sz val="9"/>
            <color indexed="81"/>
            <rFont val="Tahoma"/>
            <family val="2"/>
          </rPr>
          <t>Luís Roberto Sánchez Salazar:</t>
        </r>
        <r>
          <rPr>
            <sz val="9"/>
            <color indexed="81"/>
            <rFont val="Tahoma"/>
            <family val="2"/>
          </rPr>
          <t xml:space="preserve">
</t>
        </r>
      </text>
    </comment>
    <comment ref="J108" authorId="0">
      <text>
        <r>
          <rPr>
            <b/>
            <sz val="8"/>
            <color indexed="81"/>
            <rFont val="Tahoma"/>
            <family val="2"/>
          </rPr>
          <t>PORCENTAJES DE LAS METAS DEL PROGRAMA QUE SE PROGRAMAN ALCANZAR EN EL I SEMESTRE.</t>
        </r>
      </text>
    </comment>
    <comment ref="L108" authorId="0">
      <text>
        <r>
          <rPr>
            <b/>
            <sz val="8"/>
            <color indexed="81"/>
            <rFont val="Tahoma"/>
            <family val="2"/>
          </rPr>
          <t>PORCENTAJES DE LAS METAS DEL PROGRAMA QUE SE PROGRAMAN ALCANZAR EN EL II SEMESTRE.</t>
        </r>
      </text>
    </comment>
    <comment ref="X108" authorId="0">
      <text>
        <r>
          <rPr>
            <b/>
            <sz val="8"/>
            <color indexed="81"/>
            <rFont val="Tahoma"/>
            <family val="2"/>
          </rPr>
          <t>PORCENTAJES DE LAS METAS DEL PROGRAMA QUE SE ALCANZARON EN EL I SEMESTRE.</t>
        </r>
      </text>
    </comment>
    <comment ref="Z108" authorId="0">
      <text>
        <r>
          <rPr>
            <b/>
            <sz val="8"/>
            <color indexed="81"/>
            <rFont val="Tahoma"/>
            <family val="2"/>
          </rPr>
          <t>PORCENTAJES DE LAS METAS DEL PROGRAMA QUE SE ALCANZARON EN EL II SEMESTRE.</t>
        </r>
      </text>
    </comment>
    <comment ref="AA108" authorId="0">
      <text>
        <r>
          <rPr>
            <sz val="10"/>
            <color indexed="81"/>
            <rFont val="Tahoma"/>
            <family val="2"/>
          </rPr>
          <t xml:space="preserve">EFICACIA EN EL CUMPLIMIENTO DE LAS METAS CORRESPONDIENTES A ESTE PROGRAMA.
</t>
        </r>
      </text>
    </comment>
    <comment ref="J109" authorId="0">
      <text>
        <r>
          <rPr>
            <b/>
            <sz val="8"/>
            <color indexed="81"/>
            <rFont val="Tahoma"/>
            <family val="2"/>
          </rPr>
          <t>% DE LAS METAS DE LOS OBJETIVOS DE MEJORA QUE SE PROGRAMAN REALIZAR EN EL I SEMESTRE.</t>
        </r>
      </text>
    </comment>
    <comment ref="L109" authorId="0">
      <text>
        <r>
          <rPr>
            <b/>
            <sz val="8"/>
            <color indexed="81"/>
            <rFont val="Tahoma"/>
            <family val="2"/>
          </rPr>
          <t>% DE LAS METAS DE LOS OBJETIVOS DE MEJORA QUE SE PROGRAMAN REALIZAR EN EL II SEMESTRE.</t>
        </r>
      </text>
    </comment>
    <comment ref="X109" authorId="0">
      <text>
        <r>
          <rPr>
            <b/>
            <sz val="8"/>
            <color indexed="81"/>
            <rFont val="Tahoma"/>
            <family val="2"/>
          </rPr>
          <t>% DE LAS METAS DE LOS OBJETIVOS DE MEJORA QUE SE EJECUTARON EN EL I SEMESTRE.</t>
        </r>
      </text>
    </comment>
    <comment ref="Z109" authorId="0">
      <text>
        <r>
          <rPr>
            <b/>
            <sz val="8"/>
            <color indexed="81"/>
            <rFont val="Tahoma"/>
            <family val="2"/>
          </rPr>
          <t>% DE LAS METAS DE LOS OBJETIVOS DE MEJORA QUE SE EJECUTARON  EN EL II SEMESTRE.</t>
        </r>
      </text>
    </comment>
    <comment ref="AA109" authorId="0">
      <text>
        <r>
          <rPr>
            <sz val="10"/>
            <color indexed="81"/>
            <rFont val="Tahoma"/>
            <family val="2"/>
          </rPr>
          <t xml:space="preserve">EFICACIA EN EL CUMPLIMIENTO DE LAS METAS DE LOS OBJETIVOS DE MEJORA CORRESPONDIENTES A ESTE PROGRAMA.
</t>
        </r>
      </text>
    </comment>
    <comment ref="J110" authorId="0">
      <text>
        <r>
          <rPr>
            <b/>
            <sz val="8"/>
            <color indexed="81"/>
            <rFont val="Tahoma"/>
            <family val="2"/>
          </rPr>
          <t>% DE LAS METAS DE LOS OBJETIVOS OPERATIVOS QUE SE PROGRAMAN REALIZAR EN EL I SEMESTRE.</t>
        </r>
      </text>
    </comment>
    <comment ref="L110" authorId="0">
      <text>
        <r>
          <rPr>
            <b/>
            <sz val="8"/>
            <color indexed="81"/>
            <rFont val="Tahoma"/>
            <family val="2"/>
          </rPr>
          <t>% DE LAS METAS DE LOS OBJETIVOS OPERATIVOS QUE SE PROGRAMAN REALIZAR EN EL II SEMESTRE.</t>
        </r>
      </text>
    </comment>
    <comment ref="X110" authorId="0">
      <text>
        <r>
          <rPr>
            <b/>
            <sz val="8"/>
            <color indexed="81"/>
            <rFont val="Tahoma"/>
            <family val="2"/>
          </rPr>
          <t>% DE LAS METAS DE LOS OBJETIVOS OPERATIVOS QUE SE EJECUTARON  EN EL I SEMESTRE.</t>
        </r>
      </text>
    </comment>
    <comment ref="Z110" authorId="0">
      <text>
        <r>
          <rPr>
            <b/>
            <sz val="8"/>
            <color indexed="81"/>
            <rFont val="Tahoma"/>
            <family val="2"/>
          </rPr>
          <t>% DE LAS METAS DE LOS OBJETIVOS OPERATIVOS QUE SE EJECUTARON EN EL II SEMESTRE.</t>
        </r>
      </text>
    </comment>
    <comment ref="AA110" authorId="0">
      <text>
        <r>
          <rPr>
            <sz val="10"/>
            <color indexed="81"/>
            <rFont val="Tahoma"/>
            <family val="2"/>
          </rPr>
          <t xml:space="preserve">EFICACIA EN EL CUMPLIMIENTO DE LAS METAS DE LOS OBJETIVOS OPERATIVOS CORRESPONDIENTES A ESTE PROGRAMA.
</t>
        </r>
      </text>
    </comment>
  </commentList>
</comments>
</file>

<file path=xl/comments5.xml><?xml version="1.0" encoding="utf-8"?>
<comments xmlns="http://schemas.openxmlformats.org/spreadsheetml/2006/main">
  <authors>
    <author>Flor de María Alfaro</author>
  </authors>
  <commentList>
    <comment ref="A12" authorId="0">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2" authorId="0">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12" authorId="0">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2" authorId="0">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2" authorId="0">
      <text>
        <r>
          <rPr>
            <b/>
            <sz val="10"/>
            <color indexed="81"/>
            <rFont val="Tahoma"/>
            <family val="2"/>
          </rPr>
          <t xml:space="preserve">Contraloría:
</t>
        </r>
        <r>
          <rPr>
            <sz val="10"/>
            <color indexed="81"/>
            <rFont val="Tahoma"/>
            <family val="2"/>
          </rPr>
          <t>Funcionario responsable del cumplimiento de la meta formulada.</t>
        </r>
      </text>
    </comment>
    <comment ref="O12" authorId="0">
      <text>
        <r>
          <rPr>
            <b/>
            <sz val="12"/>
            <color indexed="81"/>
            <rFont val="Tahoma"/>
            <family val="2"/>
          </rPr>
          <t>Contraloría:</t>
        </r>
        <r>
          <rPr>
            <sz val="12"/>
            <color indexed="81"/>
            <rFont val="Tahoma"/>
            <family val="2"/>
          </rPr>
          <t xml:space="preserve">
Se reflejará el grupo donde se ubica el proyecto al que se le formularon objetivos y metas y se le asignó contenido presupuestario.  Ejemplo:
01 Edificios
02 Vías de comunicación terrestre
03 Instalaciones
etc....
</t>
        </r>
      </text>
    </comment>
    <comment ref="P12" authorId="0">
      <text>
        <r>
          <rPr>
            <b/>
            <sz val="12"/>
            <color indexed="81"/>
            <rFont val="Tahoma"/>
            <family val="2"/>
          </rPr>
          <t xml:space="preserve">EDIFICIOS:
</t>
        </r>
        <r>
          <rPr>
            <sz val="12"/>
            <color indexed="81"/>
            <rFont val="Tahoma"/>
            <family val="2"/>
          </rPr>
          <t xml:space="preserve">  Salones comunales
  Centros de enseñanza
  Centros de salud
  Otros Edificios</t>
        </r>
        <r>
          <rPr>
            <b/>
            <sz val="12"/>
            <color indexed="81"/>
            <rFont val="Tahoma"/>
            <family val="2"/>
          </rPr>
          <t xml:space="preserve">
VÍAS DE COMUNICACIÓN:
</t>
        </r>
        <r>
          <rPr>
            <sz val="12"/>
            <color indexed="81"/>
            <rFont val="Tahoma"/>
            <family val="2"/>
          </rPr>
          <t xml:space="preserve">  Mantenimiento rutinario red vial
  Mantenimiento periódico red vial
  Mejoramiento red vial
  Rehabilitación red vial
  Reconstrucción red vial
  Obras nuevas red vial
</t>
        </r>
        <r>
          <rPr>
            <b/>
            <sz val="12"/>
            <color indexed="81"/>
            <rFont val="Tahoma"/>
            <family val="2"/>
          </rPr>
          <t xml:space="preserve">
OBRAS MARÍTIMAS Y FLUVIALES
</t>
        </r>
        <r>
          <rPr>
            <sz val="12"/>
            <color indexed="81"/>
            <rFont val="Tahoma"/>
            <family val="2"/>
          </rPr>
          <t xml:space="preserve">  Díques
  Muelles
  Marinas
  Rompeolas
  Obras de defensa y protección
  Otras obras marítimas y fluviales</t>
        </r>
        <r>
          <rPr>
            <b/>
            <sz val="12"/>
            <color indexed="81"/>
            <rFont val="Tahoma"/>
            <family val="2"/>
          </rPr>
          <t xml:space="preserve">
OBRAS URBANÍSTICAS
  </t>
        </r>
        <r>
          <rPr>
            <sz val="12"/>
            <color indexed="81"/>
            <rFont val="Tahoma"/>
            <family val="2"/>
          </rPr>
          <t>Fraccionamiento y habilitación de terrenos
  Otras obras urbanísticas</t>
        </r>
        <r>
          <rPr>
            <b/>
            <sz val="12"/>
            <color indexed="81"/>
            <rFont val="Tahoma"/>
            <family val="2"/>
          </rPr>
          <t xml:space="preserve">
INSTALACIONES
</t>
        </r>
        <r>
          <rPr>
            <sz val="12"/>
            <color indexed="81"/>
            <rFont val="Tahoma"/>
            <family val="2"/>
          </rPr>
          <t xml:space="preserve">  Acueductos
  Alcantarillado pluvial
  Alcantarillado sanitario
  Alumbrado público
  Otras instalaciones</t>
        </r>
        <r>
          <rPr>
            <b/>
            <sz val="12"/>
            <color indexed="81"/>
            <rFont val="Tahoma"/>
            <family val="2"/>
          </rPr>
          <t xml:space="preserve">
OTROS PROYECTOS
  </t>
        </r>
        <r>
          <rPr>
            <sz val="12"/>
            <color indexed="81"/>
            <rFont val="Tahoma"/>
            <family val="2"/>
          </rPr>
          <t>Centros deportivos y recreativos
  Centros culturales
  Disposición de desechos sólidos
  Cementerios
  Parques y zonas verdes
  Tajos y canteras
  Otros proyectos</t>
        </r>
        <r>
          <rPr>
            <b/>
            <sz val="12"/>
            <color indexed="81"/>
            <rFont val="Tahoma"/>
            <family val="2"/>
          </rPr>
          <t xml:space="preserve">
OTROS FONDOS E INVERSIONES
</t>
        </r>
        <r>
          <rPr>
            <sz val="12"/>
            <color indexed="81"/>
            <rFont val="Tahoma"/>
            <family val="2"/>
          </rPr>
          <t xml:space="preserve"> Otros fondos e inversione</t>
        </r>
      </text>
    </comment>
    <comment ref="Q12" authorId="0">
      <text>
        <r>
          <rPr>
            <sz val="10"/>
            <color indexed="81"/>
            <rFont val="Tahoma"/>
            <family val="2"/>
          </rPr>
          <t>MONTO DEL PRESUPUESTO ASIGNADO A CADA META.</t>
        </r>
      </text>
    </comment>
    <comment ref="U12" authorId="0">
      <text>
        <r>
          <rPr>
            <sz val="8"/>
            <color indexed="81"/>
            <rFont val="Tahoma"/>
            <family val="2"/>
          </rPr>
          <t xml:space="preserve"> Sumatoria de los % de las metas alcanzadas / Número total de metas programadas</t>
        </r>
      </text>
    </comment>
    <comment ref="V12" authorId="0">
      <text>
        <r>
          <rPr>
            <sz val="8"/>
            <color indexed="81"/>
            <rFont val="Tahoma"/>
            <family val="2"/>
          </rPr>
          <t xml:space="preserve"> Sumatoria de los % de las metas alcanzadas / Número total de metas programadas</t>
        </r>
      </text>
    </comment>
    <comment ref="AA12" authorId="0">
      <text>
        <r>
          <rPr>
            <sz val="8"/>
            <color indexed="81"/>
            <rFont val="Tahoma"/>
            <family val="2"/>
          </rPr>
          <t xml:space="preserve"> Sumatoria de los % de las metas alcanzadas / Número total de metas programadas</t>
        </r>
      </text>
    </comment>
    <comment ref="I13" authorId="0">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text>
        <r>
          <rPr>
            <sz val="10"/>
            <color indexed="81"/>
            <rFont val="Tahoma"/>
            <family val="2"/>
          </rPr>
          <t>Columna con fórmula que muestra el porcentaje de la unidad de medida que se programa atender en el I semestre. NO SE DEBE ALTERAR.</t>
        </r>
      </text>
    </comment>
    <comment ref="K13" authorId="0">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text>
        <r>
          <rPr>
            <sz val="10"/>
            <color indexed="81"/>
            <rFont val="Tahoma"/>
            <family val="2"/>
          </rPr>
          <t>Columna con fórmula que muestra el porcentaje de la unidad de medida que se programa atender en el II semestre. NO SE DEBE ALTERAR.</t>
        </r>
      </text>
    </comment>
    <comment ref="M13" authorId="0">
      <text>
        <r>
          <rPr>
            <sz val="10"/>
            <color indexed="81"/>
            <rFont val="Tahoma"/>
            <family val="2"/>
          </rPr>
          <t>CORRESPONDE AL NÚMERO DE METAS FORMULADAS. ESTA COLUMNA REFLEJA SIEMPRE EL 100% DE LO PROGRAMADO.  NO SE DEBE ALTERAR PUES CONTIENE FÓRMULAS.</t>
        </r>
      </text>
    </comment>
    <comment ref="W13" authorId="0">
      <text>
        <r>
          <rPr>
            <b/>
            <sz val="11"/>
            <color indexed="81"/>
            <rFont val="Tahoma"/>
            <family val="2"/>
          </rPr>
          <t>Contraloría:</t>
        </r>
        <r>
          <rPr>
            <sz val="11"/>
            <color indexed="81"/>
            <rFont val="Tahoma"/>
            <family val="2"/>
          </rPr>
          <t xml:space="preserve">
Aquí se incluye el logro real de la meta al 30 de junio.  
Ejemplo:  Si en la columa de programación del I semestre se propuso recuperar un 25% del pendiente de cobro al 31 de diciembre del 2005, y se recuperó un 10%, este último dado sería el que se refleja en esta columna.</t>
        </r>
      </text>
    </comment>
    <comment ref="X13" authorId="0">
      <text>
        <r>
          <rPr>
            <sz val="12"/>
            <color indexed="81"/>
            <rFont val="Tahoma"/>
            <family val="2"/>
          </rPr>
          <t>Porcentaje de la unidad de medida cumplida durante el I semestre.</t>
        </r>
      </text>
    </comment>
    <comment ref="Y13" authorId="0">
      <text>
        <r>
          <rPr>
            <b/>
            <sz val="11"/>
            <color indexed="81"/>
            <rFont val="Tahoma"/>
            <family val="2"/>
          </rPr>
          <t>Contraloría:</t>
        </r>
        <r>
          <rPr>
            <sz val="11"/>
            <color indexed="81"/>
            <rFont val="Tahoma"/>
            <family val="2"/>
          </rPr>
          <t xml:space="preserve">
Aquí se incluye el logro real de la meta al 30 de junio.  
Ejemplo:  Si en la columa de programación del II semestre se propuso recuperar un 50% del pendiente de cobro al 31 de diciembre del 2005, y se recuperó un 40%, este último dado sería el que se refleja en esta columna.</t>
        </r>
      </text>
    </comment>
    <comment ref="Z13" authorId="0">
      <text>
        <r>
          <rPr>
            <sz val="12"/>
            <color indexed="81"/>
            <rFont val="Tahoma"/>
            <family val="2"/>
          </rPr>
          <t>Porcentaje de la unidad de medida cumplida durante el II semestre.</t>
        </r>
      </text>
    </comment>
    <comment ref="A14" authorId="0">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4" authorId="0">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4" authorId="0">
      <text>
        <r>
          <rPr>
            <b/>
            <sz val="8"/>
            <color indexed="81"/>
            <rFont val="Tahoma"/>
            <family val="2"/>
          </rPr>
          <t>NUMERE LA META PARA SER IDENTIFICADA</t>
        </r>
      </text>
    </comment>
    <comment ref="G14" authorId="0">
      <text>
        <r>
          <rPr>
            <b/>
            <sz val="8"/>
            <color indexed="81"/>
            <rFont val="Tahoma"/>
            <family val="2"/>
          </rPr>
          <t xml:space="preserve">Descripción de la meta
</t>
        </r>
      </text>
    </comment>
    <comment ref="J30" authorId="0">
      <text>
        <r>
          <rPr>
            <b/>
            <sz val="8"/>
            <color indexed="81"/>
            <rFont val="Tahoma"/>
            <family val="2"/>
          </rPr>
          <t>PORCENTAJES DE LAS METAS DEL PROGRAMA QUE SE PROGRAMAN ALCANZAR EN EL I SEMESTRE.</t>
        </r>
      </text>
    </comment>
    <comment ref="L30" authorId="0">
      <text>
        <r>
          <rPr>
            <b/>
            <sz val="8"/>
            <color indexed="81"/>
            <rFont val="Tahoma"/>
            <family val="2"/>
          </rPr>
          <t>PORCENTAJES DE LAS METAS DEL PROGRAMA QUE SE PROGRAMAN ALCANZAR EN EL II SEMESTRE.</t>
        </r>
      </text>
    </comment>
    <comment ref="X30" authorId="0">
      <text>
        <r>
          <rPr>
            <b/>
            <sz val="8"/>
            <color indexed="81"/>
            <rFont val="Tahoma"/>
            <family val="2"/>
          </rPr>
          <t>PORCENTAJES DE LAS METAS DEL PROGRAMA QUE SE ALCANZARON EN EL I SEMESTRE.</t>
        </r>
      </text>
    </comment>
    <comment ref="Z30" authorId="0">
      <text>
        <r>
          <rPr>
            <b/>
            <sz val="8"/>
            <color indexed="81"/>
            <rFont val="Tahoma"/>
            <family val="2"/>
          </rPr>
          <t>PORCENTAJES DE LAS METAS DEL PROGRAMA QUE SE ALCANZARON EN EL II SEMESTRE.</t>
        </r>
      </text>
    </comment>
    <comment ref="AA30" authorId="0">
      <text>
        <r>
          <rPr>
            <sz val="10"/>
            <color indexed="81"/>
            <rFont val="Tahoma"/>
            <family val="2"/>
          </rPr>
          <t xml:space="preserve">EFICACIA EN EL CUMPLIMIENTO DE LAS METAS CORRESPONDIENTES A ESTE PROGRAMA.
</t>
        </r>
      </text>
    </comment>
    <comment ref="J31" authorId="0">
      <text>
        <r>
          <rPr>
            <b/>
            <sz val="8"/>
            <color indexed="81"/>
            <rFont val="Tahoma"/>
            <family val="2"/>
          </rPr>
          <t>% DE LAS METAS DE LOS OBJETIVOS DE MEJORA QUE SE PROGRAMAN REALIZAR EN EL I SEMESTRE.</t>
        </r>
      </text>
    </comment>
    <comment ref="L31" authorId="0">
      <text>
        <r>
          <rPr>
            <b/>
            <sz val="8"/>
            <color indexed="81"/>
            <rFont val="Tahoma"/>
            <family val="2"/>
          </rPr>
          <t>% DE LAS METAS DE LOS OBJETIVOS DE MEJORA QUE SE PROGRAMAN REALIZAR EN EL II SEMESTRE.</t>
        </r>
      </text>
    </comment>
    <comment ref="X31" authorId="0">
      <text>
        <r>
          <rPr>
            <b/>
            <sz val="8"/>
            <color indexed="81"/>
            <rFont val="Tahoma"/>
            <family val="2"/>
          </rPr>
          <t>% DE LAS METAS DE LOS OBJETIVOS DE MEJORA QUE SE EJECUTARON EN EL I SEMESTRE.</t>
        </r>
      </text>
    </comment>
    <comment ref="Z31" authorId="0">
      <text>
        <r>
          <rPr>
            <b/>
            <sz val="8"/>
            <color indexed="81"/>
            <rFont val="Tahoma"/>
            <family val="2"/>
          </rPr>
          <t>% DE LAS METAS DE LOS OBJETIVOS DE MEJORA QUE SE EJECUTARON  EN EL II SEMESTRE.</t>
        </r>
      </text>
    </comment>
    <comment ref="AA31" authorId="0">
      <text>
        <r>
          <rPr>
            <sz val="10"/>
            <color indexed="81"/>
            <rFont val="Tahoma"/>
            <family val="2"/>
          </rPr>
          <t xml:space="preserve">EFICACIA EN EL CUMPLIMIENTO DE LAS METAS DE LOS OBJETIVOS DE MEJORA CORRESPONDIENTES A ESTE PROGRAMA.
</t>
        </r>
      </text>
    </comment>
    <comment ref="J32" authorId="0">
      <text>
        <r>
          <rPr>
            <b/>
            <sz val="8"/>
            <color indexed="81"/>
            <rFont val="Tahoma"/>
            <family val="2"/>
          </rPr>
          <t>% DE LAS METAS DE LOS OBJETIVOS OPERATIVOS QUE SE PROGRAMAN REALIZAR EN EL I SEMESTRE.</t>
        </r>
      </text>
    </comment>
    <comment ref="L32" authorId="0">
      <text>
        <r>
          <rPr>
            <b/>
            <sz val="8"/>
            <color indexed="81"/>
            <rFont val="Tahoma"/>
            <family val="2"/>
          </rPr>
          <t>% DE LAS METAS DE LOS OBJETIVOS OPERATIVOS QUE SE PROGRAMAN REALIZAR EN EL II SEMESTRE.</t>
        </r>
      </text>
    </comment>
    <comment ref="X32" authorId="0">
      <text>
        <r>
          <rPr>
            <b/>
            <sz val="8"/>
            <color indexed="81"/>
            <rFont val="Tahoma"/>
            <family val="2"/>
          </rPr>
          <t>% DE LAS METAS DE LOS OBJETIVOS OPERATIVOS QUE SE EJECUTARON  EN EL I SEMESTRE.</t>
        </r>
      </text>
    </comment>
    <comment ref="Z32" authorId="0">
      <text>
        <r>
          <rPr>
            <b/>
            <sz val="8"/>
            <color indexed="81"/>
            <rFont val="Tahoma"/>
            <family val="2"/>
          </rPr>
          <t>% DE LAS METAS DE LOS OBJETIVOS OPERATIVOS QUE SE EJECUTARON EN EL II SEMESTRE.</t>
        </r>
      </text>
    </comment>
    <comment ref="AA32" authorId="0">
      <text>
        <r>
          <rPr>
            <sz val="10"/>
            <color indexed="81"/>
            <rFont val="Tahoma"/>
            <family val="2"/>
          </rPr>
          <t xml:space="preserve">EFICACIA EN EL CUMPLIMIENTO DE LAS METAS DE LOS OBJETIVOS OPERATIVOS CORRESPONDIENTES A ESTE PROGRAMA.
</t>
        </r>
      </text>
    </comment>
  </commentList>
</comments>
</file>

<file path=xl/sharedStrings.xml><?xml version="1.0" encoding="utf-8"?>
<sst xmlns="http://schemas.openxmlformats.org/spreadsheetml/2006/main" count="1847" uniqueCount="452">
  <si>
    <t>MUNICIPALIDAD DE SANTA ANA</t>
  </si>
  <si>
    <t>Dirección Técnica y Estudios</t>
  </si>
  <si>
    <t>PLAN OPERATIVO ANUAL</t>
  </si>
  <si>
    <t>MATRIZ DE DESEMPEÑO PROGRAMÁTICO</t>
  </si>
  <si>
    <r>
      <t xml:space="preserve">PROGRAMA III: </t>
    </r>
    <r>
      <rPr>
        <sz val="14"/>
        <rFont val="Arial"/>
        <family val="2"/>
      </rPr>
      <t>INVERSIONES</t>
    </r>
  </si>
  <si>
    <r>
      <t xml:space="preserve">MISIÓN:  </t>
    </r>
    <r>
      <rPr>
        <sz val="12"/>
        <rFont val="Arial"/>
        <family val="2"/>
      </rPr>
      <t>Desarrollar proyectos de inversión a favor de la comunidad con el fin de satisfacer sus necesidades.</t>
    </r>
  </si>
  <si>
    <r>
      <t>Producción final:</t>
    </r>
    <r>
      <rPr>
        <sz val="12"/>
        <rFont val="Arial"/>
        <family val="2"/>
      </rPr>
      <t xml:space="preserve"> Proyectos de inversión</t>
    </r>
  </si>
  <si>
    <t>PLANIFICACIÓN ESTRATÉGICA</t>
  </si>
  <si>
    <t>PLANIFICACIÓN OPERATIVA</t>
  </si>
  <si>
    <t>EVALUACIÓN</t>
  </si>
  <si>
    <t>PLAN DE DESARROLLO MUNICIPAL</t>
  </si>
  <si>
    <t>PROGRAMA</t>
  </si>
  <si>
    <t>PROYECTO</t>
  </si>
  <si>
    <t>OBJETIVOS DE MEJORA Y/O OPERATIVOS</t>
  </si>
  <si>
    <t>META</t>
  </si>
  <si>
    <t>INDICADOR</t>
  </si>
  <si>
    <t>PROGRAMACIÓN DE LA META</t>
  </si>
  <si>
    <t>FUNCIONARIO RESPONSABLE</t>
  </si>
  <si>
    <t>GRUPOS</t>
  </si>
  <si>
    <t>SUBGRUPOS</t>
  </si>
  <si>
    <t>ASIGNACIÓN PRESUPUESTARIA POR META</t>
  </si>
  <si>
    <t>GASTO REAL POR META</t>
  </si>
  <si>
    <t>Resultado del indicador de eficiencia en la ejecución de los recursos por meta</t>
  </si>
  <si>
    <t>Resultado anual del indicador de eficiencia en la ejecución de los recursos por meta</t>
  </si>
  <si>
    <t>EJECUCIÓN DE LA META</t>
  </si>
  <si>
    <t>Resultado del indicador de eficacia en el cumplimiento de la metas programadas</t>
  </si>
  <si>
    <t>I Semestre</t>
  </si>
  <si>
    <t>%</t>
  </si>
  <si>
    <t>II Semestre</t>
  </si>
  <si>
    <t>% de la meta a alcanzar</t>
  </si>
  <si>
    <t>I SEMESTRE</t>
  </si>
  <si>
    <t>II SEMESTRE</t>
  </si>
  <si>
    <t>AREA ESTRATÉGICA</t>
  </si>
  <si>
    <t>Código</t>
  </si>
  <si>
    <t>No.</t>
  </si>
  <si>
    <t>Descripción</t>
  </si>
  <si>
    <t>Sem</t>
  </si>
  <si>
    <t>Infraestructura y Equipamiento cantonal</t>
  </si>
  <si>
    <t xml:space="preserve">7.4.Consolidar una cultura organizacional  que promueve  la innovación de procesos operativos y en la gestión administrativa </t>
  </si>
  <si>
    <t>Operativo</t>
  </si>
  <si>
    <t>Coordinar y gestionar el 100% de todas las actividades de la Unidad Técnica de Gestión Vial (UTGV) de la Municipalidad de Santa Ana, así como fiscalizar el cumplimiento de las metas asignadas a cada uno de los Procesos institucionales que conforman dicha Gestión para el periodo 2018.</t>
  </si>
  <si>
    <t>Cantidad de metas programadas *100 / Cantidad de metas ejecutadas.</t>
  </si>
  <si>
    <t>Ing. Gustavo Siles Agüero.</t>
  </si>
  <si>
    <t>02 Vías de comunicación terrestre</t>
  </si>
  <si>
    <t>Unidad Técnica de Gestión Vial</t>
  </si>
  <si>
    <t xml:space="preserve"> 7.3.Mejorar las condiciones de vialidad  del cantón </t>
  </si>
  <si>
    <t>Mejora</t>
  </si>
  <si>
    <t xml:space="preserve">Realizar el 100% del mantenimiento rutinario en calles de Asfalto y concreto (compra de asfálto) </t>
  </si>
  <si>
    <t xml:space="preserve">Cantidad de metros cúbicos  colocados en calles de asfálto  del Cantón. </t>
  </si>
  <si>
    <t>Realizar el 100% del mantenimiento rutinario en calles de lastre (compra de agregados)</t>
  </si>
  <si>
    <t xml:space="preserve">Cantidad de metros cúbicos    colocados en calles de lastre  del Cantón. </t>
  </si>
  <si>
    <t xml:space="preserve">7.2.Contar con instalaciones aptas para el funcionamiento </t>
  </si>
  <si>
    <t>Realizar el 100% de la compra de materilaes para señalamiento vial en el cantón.</t>
  </si>
  <si>
    <t>Cantidad de materiales comprados / Cantidad de materiales programados por comprar</t>
  </si>
  <si>
    <t>Cantidad de actividades ejecutadas * 100 / Cantidad de actividades programadas.</t>
  </si>
  <si>
    <t>Realizar el 100%  de las obras de Cordón y caño en el Casco Urbano, en el periodo 2018.</t>
  </si>
  <si>
    <t>7.1.Aumentar la capacidad de la red vial aumentando las rutas  internas intercantonales.</t>
  </si>
  <si>
    <t>Realizar el 100% de las obras de construcción de aceras, en el periodo 2018.</t>
  </si>
  <si>
    <t>Realizar el 100% de las obras de Calle 01-09-060 Calle Bacchus-Musmanni, en el periodo 2018.</t>
  </si>
  <si>
    <t>Realizar el 100% de las obras de Calle 01-09-057 Calle Valle del Sol</t>
  </si>
  <si>
    <t>Realizar el 100% de las obras de  Cordón y caño en el INVU, en el periodo 2018.</t>
  </si>
  <si>
    <t>Realizar el 100% de las obras de mejoramiento vial del cantón</t>
  </si>
  <si>
    <t>Coordinar y gestionar el 100% de todas las actividades de la Gestión de Inversión y Obras de la Municipalidad de Santa Ana, así como fiscalizar el cumplimiento de las metas asignadas a cada uno de los Procesos institucionales que conforman dicha Gestión para el periodo 2018.</t>
  </si>
  <si>
    <t>Ing. Andrea Ávalos.</t>
  </si>
  <si>
    <t>06 Otros proyectos</t>
  </si>
  <si>
    <t>Otros proyectos</t>
  </si>
  <si>
    <t>Ordenamiento Territorial</t>
  </si>
  <si>
    <t>Coordinar y gestionar el 100% de todas las actividades de la Gestión de Ordenamiento Territorial de la Municipalidad de Santa Ana, así como fiscalizar el cumplimiento de las metas asignadas a cada uno de los Procesos institucionales que conforman dicha Gestión para el periodo 2018.</t>
  </si>
  <si>
    <t>Ing. Jeffrey Zumbado Vargas.</t>
  </si>
  <si>
    <t xml:space="preserve">7.2.Contar con instalaciones aptas para el funcionamiento adecuado de la Municipalidad. </t>
  </si>
  <si>
    <t>Realizar el 100% de las actividades para la Construcción del Edificio Municipal en el periodo 2018.</t>
  </si>
  <si>
    <t>Lic. Gerardo Oviedo e Ing.Eduardo Fallas</t>
  </si>
  <si>
    <t>01 Edificios</t>
  </si>
  <si>
    <t>Realizar el 100% de las obras para la Calle Canelos II Etapa en el periodo 2018.</t>
  </si>
  <si>
    <t>Ing.Eduardo Fallas</t>
  </si>
  <si>
    <t>Realizar el 100% de las actividades para la Construcción cancha de tennis en Pozos  en el periodo 2018.</t>
  </si>
  <si>
    <t>Realizar el 100% de las actividades para el Estudio y diseño para construcción Teatro en el EMAI  en el periodo 2018.</t>
  </si>
  <si>
    <t>Realizar el 100% de las actividades para la Construcción cancha multiusos Río Oro  en el periodo 2018.</t>
  </si>
  <si>
    <t>Realizar el 100% de las actividades para la Colocación de Malla perimetral en el Parque Valle Soleado en el periodo 2018.</t>
  </si>
  <si>
    <t>Ing. Eduardo Fallas y Lic. Gabriel Picado.</t>
  </si>
  <si>
    <t xml:space="preserve">Realizar el 100% de las actividades para Cambio de Techo de la Escuela San Rafael  en el periodo 2018. </t>
  </si>
  <si>
    <t>Realizar el 100% de las actividades para la Planta de Tratamiento de Aguas residuales en la Ciudadela el INVU para el periodo 2018.</t>
  </si>
  <si>
    <t>Ing. Eduardo Fallas</t>
  </si>
  <si>
    <t>Realizar el 100% de las actividades para la Construcción de paradas de bus en la comunidad Alto de la Palomas en el periodo 2018.</t>
  </si>
  <si>
    <t>Realizar el 100% de las actividades para el Puente Peatonal en calle Lyon Oeste en el periodo 2018.</t>
  </si>
  <si>
    <t>Realizar el 100% de las actividades para la Calle Chirracal III Etapa en el periodo 2018.</t>
  </si>
  <si>
    <t>Realizar el 100% de las actividades para la Construcción II Etapa Parque Recreativo Deportivo Santa Ana Frente Templo Católico en el periodo 2018.</t>
  </si>
  <si>
    <t xml:space="preserve">Ing. Eduardo Fallas </t>
  </si>
  <si>
    <t>Realizar el 100% de las actividades para la  Construcción puente sobre Quebrada Sanguijuela en el periodo 2018.</t>
  </si>
  <si>
    <t>Realizar el 100% de las actividades para la Calle Matinilla Ramal Sur, Comunidad de Matinilla en el periodo 2018.</t>
  </si>
  <si>
    <t>Realizar el 100% de las actividades para el Alumbrado Público Calle 7 Mulas en el periodo 2018.</t>
  </si>
  <si>
    <t>Realizar el 100% de las actividades para la Mejora de ampliación de calle del Entrunque; IV etapa Calle Matinilla en el periodo 2018.</t>
  </si>
  <si>
    <t>Realizar el 100% de las actividades para la III Etapa Calle Orlindo en el periodo 2018.</t>
  </si>
  <si>
    <t>Realizar el 100% de las actividades para la Sustitución del Puente sobre Calle Vieja a Lindora (cod 0109049) en el periodo 2018.</t>
  </si>
  <si>
    <t>Realizar el 100% de las actividades para el Sistema de alumbrado y cierre perimetral Polideportivo La Chispa, Calle Los Zamora en el periodo 2018.</t>
  </si>
  <si>
    <t>Realizar el 100% de las actividades para la Construcción de bahías de autobús en la ruta 310 (Santa Ana-Pozos) en sitios donde el espacio público lo permite post convenio con el MOPT en el periodo 2018..</t>
  </si>
  <si>
    <t>Realizar el 100% de las actividades para la Construcción de 2800 metros lineales de cordón y caño en Calle Corrogres (1.4 km a ambos lados, menos sectores ya construidos) en el periodo 2018.</t>
  </si>
  <si>
    <t>Realizar el 100% de las actividades para la Construcción de tanque recolector de aguas para el CECUDI de Lindora en el periodo 2018.</t>
  </si>
  <si>
    <t>Realizar el 100% de las actividades para la Construcción de baño sanitario y cielo raso del salón comunal El Progreso, en el periodo 2018.</t>
  </si>
  <si>
    <t>Realizar el 100% de las actividades para la Remodelación del Parque Infantil ubicado en el Bloque A del Residencial Bosques de Santa Ana, en el periodo 2018.</t>
  </si>
  <si>
    <t>Realizar el 100% de las actividades para la III Etapa parque recreativo Fontana Real, en el periodo 2018.</t>
  </si>
  <si>
    <t>Realizar el 100% de las actividades para la Remodelación de las paredes del Polideportivo Barrio Corazón de Jesús (repello y pintura), en el periodo 2018.</t>
  </si>
  <si>
    <t>Realizar el 100% de las actividades para el Proyecto de video, protección y fibra óptica en el cantón, en el periodo 2018.</t>
  </si>
  <si>
    <t>Lic. Gabriel Picado.</t>
  </si>
  <si>
    <t>Realizar el 100% de las actividades para la Construcción de gradas y acceso en plaza de deportes de CHIMINA, ley 7600, en el periodo 2018.</t>
  </si>
  <si>
    <t>Realizar el 100% de las actividades para la Construcción de baños del salón comunal, techado de área de trabajo y barra de atención al público, en el periodo 2018.</t>
  </si>
  <si>
    <t>Realizar el 100% de las actividades para la construcción de cordón y caño sentido sur-norte, frutica hacia el zoológico costado izquierdo.</t>
  </si>
  <si>
    <t>Realizar el 100% de las actividades para el Entubado de 200 metros o lineales en Calle la Mina, en el periodo 2018.</t>
  </si>
  <si>
    <t>Realizar el 100% de las actividades para la Construcción de rampa, Remodelación de baños y Construcción de Muro de retención para la Escuela La Mina, en el periodo 2018.</t>
  </si>
  <si>
    <t>Realizar el 100% de las actividades para la reconstrucción y mejoras aceras y cordón y caño de Super Río Oro al AM/PM, sentido este-oeste, ambos lados, en el periodo 2018..</t>
  </si>
  <si>
    <t>Ing. Eduardo Fallas.</t>
  </si>
  <si>
    <t>Realizar el 100% de las actividades para la construcción de acera, cordón y caño donde termina la Escuela Isabel La Católica hacia Urbanización Río Oro, en el periodo 2018.</t>
  </si>
  <si>
    <t>Realizar el 100% de las actividades para el Muro retención  lado norte Parque de  niños de Chimina, en el periodo 2018.</t>
  </si>
  <si>
    <t>07 Otros fondos e inversiones</t>
  </si>
  <si>
    <t>Realizar el 100% de las actividades para el Asfaltado de Calle Alfaro, en el periodo 2018.</t>
  </si>
  <si>
    <t>Realizar el 100% de las actividades para la construcción de acera, cordón y caño sentido este-oeste, costado derecho de frutica hacia albergue del PANI, en el periodo 2018.</t>
  </si>
  <si>
    <t>Realizar el 100% de las actividades para el Asfaltado Calle Los Acuña con cordón y caño</t>
  </si>
  <si>
    <t>Realizar el 100% de las actividades para la Construcción de infraestructura básica para el Programa de Bachillerato Internacional en el  Liceo de Santa Ana, en el periodo 2018.</t>
  </si>
  <si>
    <t>Realizar el 100% de las actividades para la II Etapa Calle el Tajo, en el periodo 2018.</t>
  </si>
  <si>
    <t>Realizar el 100% de las actividades para la Construcción de Alamedas para la comunidad del Triunfo, en el periodo 2018.</t>
  </si>
  <si>
    <t>Realizar el 100% de las actividades para la Calle del Monte, comunidad del Triunfo, en el periodo 2018.</t>
  </si>
  <si>
    <t>Realizar el 100% de las actividades para la Calle San Marcos, Ramal Este, en el periodo 2018.</t>
  </si>
  <si>
    <t>Realizar el 100% de las actividades para la Remodelación y mejoramiento en el comedor escolar de la Escuela de Brasil, en el periodo 2018.</t>
  </si>
  <si>
    <t>Realizar el 100% de las actividades para la Remodelación y acondicionamiento para una cancha multiuso dentro de la Escuela de Brasil, en el periodo 2018.</t>
  </si>
  <si>
    <t>Realizar el 100% de las actividades para la Remodelación y equipamiento de la Biblioteca de la Escuela Brasil de Santa Ana, en el periodo 2018.</t>
  </si>
  <si>
    <t>Realizar el 100% de las actividades para el Parque de Recreo, Cultura y Deporte La Promesa, en el periodo 2018.</t>
  </si>
  <si>
    <t>Realizar el 100% de las actividades para el Muro de contención en parte de calle de Brasil de Santa Ana, en el periodo 2018.</t>
  </si>
  <si>
    <t>Realizar el 100% de las actividades para la Valla de proyección de la Comunidad de Brasil de Santa Ana, en el periodo 2018.</t>
  </si>
  <si>
    <t>7.2.Contar con instalaciones aptas para el funcionamiento</t>
  </si>
  <si>
    <t>Servicios Públicos</t>
  </si>
  <si>
    <t>3.1. Brindar a los usuarios servicios accesibles y oportunos</t>
  </si>
  <si>
    <t>Realizar el 100% de las actividades para la Construcción de un área con rampa de acceso para los camiones recolectores para el lavado de dichos camiones. Proyecto financiado con el 10% de utilidad del Servicio de Recolección de Basura</t>
  </si>
  <si>
    <t xml:space="preserve">Encargado Servicios de Recoleccion Sr. Jorge Jiménez Sandí </t>
  </si>
  <si>
    <t>Realizar el 100% de las actividades para la Compra de un vehículo. Proyecto financiado con el 10% de utilidad del Servicio de Recolección de Basura</t>
  </si>
  <si>
    <t xml:space="preserve">Encargado del Servicio de Recoleccion Sr. Jorge Jiménez Sandí </t>
  </si>
  <si>
    <t>Realizar el 100% de las actividades para realizar las Mejoras del Servicio de Parques Obras y Ornato</t>
  </si>
  <si>
    <t xml:space="preserve">Encargado del Servicio de Parques Obras y Ornato 
Sr. Jorge Jiménez Sandí </t>
  </si>
  <si>
    <t xml:space="preserve">Realizar el 100% de las actividades para realizar las Mejoras del Servicio de Aseo de Vías y Sitios </t>
  </si>
  <si>
    <t xml:space="preserve">Encargado del Servicio de Aseo de Vías y Sitios públicos
Sr. Jorge Jiménez Sandí </t>
  </si>
  <si>
    <t xml:space="preserve"> </t>
  </si>
  <si>
    <t>SUBTOTALES</t>
  </si>
  <si>
    <t>TOTAL POR PROGRAMA</t>
  </si>
  <si>
    <t>Metas de Objetivos de Mejora</t>
  </si>
  <si>
    <t>Metas de Objetivos Operativos</t>
  </si>
  <si>
    <t>Metas formuladas para el programa</t>
  </si>
  <si>
    <t>03 Obras marítimas y fluviales</t>
  </si>
  <si>
    <t>04 Obras urbanísticas</t>
  </si>
  <si>
    <t>05 Instalaciones</t>
  </si>
  <si>
    <t xml:space="preserve">Desarrollo humano </t>
  </si>
  <si>
    <t>Desarrollo Económico Local</t>
  </si>
  <si>
    <t>Ambiente y gestión del riesgo</t>
  </si>
  <si>
    <t>Seguridad Ciudadana</t>
  </si>
  <si>
    <t>Desarrollo institucional</t>
  </si>
  <si>
    <t>No aplica</t>
  </si>
  <si>
    <t>PRUEBA</t>
  </si>
  <si>
    <t xml:space="preserve">Acueductos </t>
  </si>
  <si>
    <t>Alcantarillado pluvial</t>
  </si>
  <si>
    <t>Alcantarillado sanitario</t>
  </si>
  <si>
    <t>Alumbrado público</t>
  </si>
  <si>
    <t>Cementerios</t>
  </si>
  <si>
    <t>Centros culturales</t>
  </si>
  <si>
    <t>Centros de enseñanza</t>
  </si>
  <si>
    <t>Centros de salud</t>
  </si>
  <si>
    <t>Centros deportivos y de recreación</t>
  </si>
  <si>
    <t>Diques</t>
  </si>
  <si>
    <t>Disposición de desechos sólidos</t>
  </si>
  <si>
    <t>Fraccionamiento y habilitación de terrenos</t>
  </si>
  <si>
    <t>Mantenimiento periódico red vial</t>
  </si>
  <si>
    <t>Mantenimiento rutinario red vial</t>
  </si>
  <si>
    <t>Marinas</t>
  </si>
  <si>
    <t>Mejoramiento red vial</t>
  </si>
  <si>
    <t>Muelles</t>
  </si>
  <si>
    <t>Obras de defensa y protección</t>
  </si>
  <si>
    <t>Obras nuevas red vial</t>
  </si>
  <si>
    <t>Otras instalaciones</t>
  </si>
  <si>
    <t>Otras obras marítimas y fluviales</t>
  </si>
  <si>
    <t>Otras obras urbanísticas</t>
  </si>
  <si>
    <t>Otros Edificios</t>
  </si>
  <si>
    <t>Otros fondos e inversiones</t>
  </si>
  <si>
    <t>Parques y zonas verdes</t>
  </si>
  <si>
    <t>Reconstrucción red vial</t>
  </si>
  <si>
    <t>Rehabilitación red vial</t>
  </si>
  <si>
    <t>Rompeolas</t>
  </si>
  <si>
    <t>Salones Comunales</t>
  </si>
  <si>
    <t>Tajos y canteras</t>
  </si>
  <si>
    <r>
      <t xml:space="preserve">PROGRAMA I: </t>
    </r>
    <r>
      <rPr>
        <sz val="14"/>
        <rFont val="Arial"/>
        <family val="2"/>
      </rPr>
      <t>DIRECCIÓN Y ADMINISTRACIÓN GENERAL</t>
    </r>
  </si>
  <si>
    <r>
      <t xml:space="preserve">MISIÓN:  </t>
    </r>
    <r>
      <rPr>
        <sz val="11"/>
        <rFont val="Arial"/>
        <family val="2"/>
      </rPr>
      <t>Desarrollar las políticas y acciones administrativas de apoyo a la gestión municipal, asi como la vigilancia, dirección y administración de los recursos de la manera más eficiente a efecto de que los programas de servicios e inversión puedan cumplir con sus cometidos.</t>
    </r>
  </si>
  <si>
    <r>
      <t xml:space="preserve">Producción relevante:  </t>
    </r>
    <r>
      <rPr>
        <sz val="11"/>
        <rFont val="Arial"/>
        <family val="2"/>
      </rPr>
      <t>Acciones Administrativas</t>
    </r>
  </si>
  <si>
    <t>PLANIFICACIÓN OPERATIVA ANUAL</t>
  </si>
  <si>
    <t>ACTIVIDAD</t>
  </si>
  <si>
    <t>I semestre</t>
  </si>
  <si>
    <t>II semestre</t>
  </si>
  <si>
    <t>8.4.Transparencia y Rendición de Cuentas</t>
  </si>
  <si>
    <t>Coordinar, verificar y realizar el 100% de las actividades de operativas de la Alcaldía y aquellas orientadas  hacia la consecusión del Proyecto de Construcción y Remodelación del Edificio Municipal durante el periodo 2018.</t>
  </si>
  <si>
    <t>Lic. Gerardo Oviedo</t>
  </si>
  <si>
    <t>Administración General</t>
  </si>
  <si>
    <t>8.10.Gestión Institucional Administrativa.</t>
  </si>
  <si>
    <t>Archivar, verificar el resguardo y mantener actualizado el 100% de los documentos de valor científico cultural, así como atender a las consultas relacionadas con el Archivo Central para el periodo 2018.</t>
  </si>
  <si>
    <t>Lic. Olga Masís</t>
  </si>
  <si>
    <t>8.2.Aumentar los ingresos por mejora en la recaudación</t>
  </si>
  <si>
    <t>Realizar el 100% de las actividades operativas del Proceso de Cobros para la efectiva recaudación, la atención de procedimientos de cobro judicial y la reducción de la morosidad en el periodo 2018.</t>
  </si>
  <si>
    <t>Licda. Patricia Carmona Zeledón.</t>
  </si>
  <si>
    <t>Realizar el 100% de las actividades de operativas de la Secretaría del Concejo Municipal durante el periodo 2018.</t>
  </si>
  <si>
    <t>Lic. Jorge Fallas</t>
  </si>
  <si>
    <t>Realizar el 100% de las actividades operativas e implementación de las NICSP del Proceso de Contabilidad durante el periodo 2018.</t>
  </si>
  <si>
    <t>Lic. Carlos Ureña Delgado.</t>
  </si>
  <si>
    <t>8.1. Aumentar los ingresos provenientes de nuevas fuentes</t>
  </si>
  <si>
    <t>Realizar el 100% de las actividades operativas del Proceso de Patentes considerando la compra de motocicletas para prestación de los servicios en el periodo 2018.</t>
  </si>
  <si>
    <t>Lic. Dinorah Arley Mata.</t>
  </si>
  <si>
    <t>8.9.Consolidar los procesos de planificación, seguimiento, evaluación y mejora</t>
  </si>
  <si>
    <t>Cumplir con el 100%  de los productos operativos y mejoramiento de los procesos correspondientes al Proceso de Planificación Municipal, Control Interno y Sistema de Información documental durante el periodo 2018.</t>
  </si>
  <si>
    <t>Lic. Elen Araya Navarro</t>
  </si>
  <si>
    <t>Lic. Kattia Castro</t>
  </si>
  <si>
    <t>8.7.Gestión de integral de talento humano y salud ocupacional</t>
  </si>
  <si>
    <t>Realizar el 100% de las actividades requeridas en materia de Recursos Humanos para cumplir en el 2018 con el bloque de legalidad tanto en remuneraciones, selección y recluclamiento, así como en la implementación y fortalecimiento de la salud ocupacional.</t>
  </si>
  <si>
    <t>Lic. Isidro Céspedes</t>
  </si>
  <si>
    <t>Realizar el 100% de las actividades operativas del Proceso de Tesorería correspondientes tanto para la generación de información financiera y presupuestaria requerida para la toma de decisiones como en el mejoramiento de las condiciones de seguridad de la documentación y valores en custoria durante el periodo 2018.</t>
  </si>
  <si>
    <t>Lic. Rolando Zamora Sáenz.</t>
  </si>
  <si>
    <t>8.8.Disponer de sistemas de comunicación e información oportuna que atienda las necesidades institucionales y del usuario que facilite la realimentación en los procesos.</t>
  </si>
  <si>
    <t>Realizar el 100% de las actividades requeridas por el Proceso de Tecnologías de la Información tanto para el mantenimiento, funcionamiento y atención de la infraestructura de Hardware, Software indispensable en la gestión operativa interna, el respaldo de la información y la actualización tecnológica municipal, así como para atender adecuadamente a los servicios tecnológicos que se brindan al contribuyente para el periodo 2018.</t>
  </si>
  <si>
    <t>Ing. Alexander Rojas</t>
  </si>
  <si>
    <t>Coordinar el pago del 100% de las obligaciones financieras de la institución  por concepto de préstamos, comisiones bancarias, intereses  y amortizaciones y otras durante el periodo 2018.</t>
  </si>
  <si>
    <t>Lic. José Rolando Madrigal</t>
  </si>
  <si>
    <t>Registro de deuda, fondos y aportes</t>
  </si>
  <si>
    <t>8.10.Gestión Institucional Administrativa</t>
  </si>
  <si>
    <t>Lic. Marilú Sánchez Venegas</t>
  </si>
  <si>
    <t>8.5.Consolidar una cultura organizacional orientada a la eficiencia sin afectar la calidad de los servicios.</t>
  </si>
  <si>
    <t>Coordinar y gestionar el 100% de todas las actividades Financieras y Tributarias de la Municipalidad de Santa Ana, así como fiscalizar el cumplimiento de las metas asignadas a cada uno de los Procesos institucionales que conforman dicha Gestión para el periodo 2018.</t>
  </si>
  <si>
    <t>Realizar el 100% de las actividades de operativas de la Auditoría Municipal durante el periodo 2018.</t>
  </si>
  <si>
    <t>Lic. Mario Chan</t>
  </si>
  <si>
    <t>Coordinar el 100% de las acciones para la implementación, fortalecimiento, evaluación, actualización, manternimiento y capacitación correspondiente al Sistema de Control Interno en el periodo 2018.</t>
  </si>
  <si>
    <t>Lic. Giovanni Pérez, coordinador del Sistema de Control Interno.</t>
  </si>
  <si>
    <t>Auditoría Interna</t>
  </si>
  <si>
    <t>Administración de Inversiones Propias</t>
  </si>
  <si>
    <r>
      <t xml:space="preserve">PROGRAMA II: </t>
    </r>
    <r>
      <rPr>
        <sz val="14"/>
        <rFont val="Arial"/>
        <family val="2"/>
      </rPr>
      <t>SERVICIOS COMUNITARIOS</t>
    </r>
  </si>
  <si>
    <r>
      <t xml:space="preserve">MISIÓN:  </t>
    </r>
    <r>
      <rPr>
        <sz val="12"/>
        <rFont val="Arial"/>
        <family val="2"/>
      </rPr>
      <t>Brindar servicios a la comunidad con el fin de satisfacer sus necesidades.</t>
    </r>
  </si>
  <si>
    <r>
      <t xml:space="preserve">Producción final: </t>
    </r>
    <r>
      <rPr>
        <sz val="12"/>
        <rFont val="Arial"/>
        <family val="2"/>
      </rPr>
      <t>Servicios comunitarios</t>
    </r>
  </si>
  <si>
    <t>SERVICIOS</t>
  </si>
  <si>
    <t>División de servicios</t>
  </si>
  <si>
    <t xml:space="preserve"> 09 - 31</t>
  </si>
  <si>
    <t>Jorge Jiménez Sandí</t>
  </si>
  <si>
    <t>01 Aseo de vías y sitios públicos.</t>
  </si>
  <si>
    <t>Otros</t>
  </si>
  <si>
    <t>02 Recolección de basura</t>
  </si>
  <si>
    <t>Realizar el 100% de campañas de recolección de residuos no tradiconales en el cantón durante el periodo 2018.</t>
  </si>
  <si>
    <t>Sr. Jorge Jiménez Sandí</t>
  </si>
  <si>
    <t>Ing. Andrea Ávalos</t>
  </si>
  <si>
    <t>03 Mantenimiento de caminos y calles</t>
  </si>
  <si>
    <t>Realizar el 100% de las actividades para el Servicio de Cementerios en el periodo 2018.</t>
  </si>
  <si>
    <t>Lic. Juan José Rodríguez Mena.</t>
  </si>
  <si>
    <t>04 Cementerios</t>
  </si>
  <si>
    <t>05 Parques y obras de ornato</t>
  </si>
  <si>
    <t>Licda. Marilú Sánchez Venegas.</t>
  </si>
  <si>
    <t>09 Educativos, culturales y deportivos</t>
  </si>
  <si>
    <t>1.1.Lograr procesos  de gestión municipal con participación ciudadana de manera inclusiva y equitativa.</t>
  </si>
  <si>
    <t>Realizar el 100% de las actividades requeridas a nivel operativo por la Escuela Municipal de Artes Integrales (EMAI) tanto para el mantenimiento, funcionamiento y mejora de las instalaciones como para la consecusión de festivales artísticos, exposiciones, presentaciones culturales y el IV Curso internacional de Pintura y dibujo en el periodo 2018.</t>
  </si>
  <si>
    <t>Licda. Patricia Madrigal Porras.</t>
  </si>
  <si>
    <t>Culturales</t>
  </si>
  <si>
    <t>Coordinar y gestionar el 100% de todas las actividades de Desarrollo Humano de la Municipalidad de Santa Ana, así como fiscalizar el cumplimiento de las metas asignadas a cada uno de los Procesos institucionales que conforman dicha Gestión para el periodo 2018.</t>
  </si>
  <si>
    <t>Lic.Andrés Acuña Mora.</t>
  </si>
  <si>
    <t>10 Servicios Sociales y complementarios.</t>
  </si>
  <si>
    <t>Coordinar y gestionar el 100% de todas las actividades de  Servicios Públicos y Ambientales de la Municipalidad de Santa Ana, así como fiscalizar el cumplimiento de las metas asignadas a cada uno de los Procesos institucionales que conforman dicha Gestión para el periodo 2018.</t>
  </si>
  <si>
    <t>Lic. Alexander Robles.</t>
  </si>
  <si>
    <t xml:space="preserve">1.2.Generar capacidades para optimizar las oportunidades de desarrollo personal y el bienestar de la población del cantón con énfasis en grupos socialmente vulnerables. </t>
  </si>
  <si>
    <t>Realizar el 100% de las actividades del Proceso de Vulnerabilidad y Riesgo Social considerando PIPAM, Becas y apoyo institucional a personas residentes en el Cantón, en el periodo 2018.</t>
  </si>
  <si>
    <t xml:space="preserve">Licda. Sofía Mena. </t>
  </si>
  <si>
    <t>2.1. Mejorar la generación y la utilización de  recursos en el cantón, mediante la promoción del emprendedurismo y empleabilidad.</t>
  </si>
  <si>
    <t>Realizar el 100% de las actividades del Proceso de Desarrollo Ecnómico Local, en el periodo 2018.</t>
  </si>
  <si>
    <t>Licda. Catalina Roldán.</t>
  </si>
  <si>
    <t>Realizar el 100% de las actividades de Sala Infantil considerando el proyecto Metamorfosis, participación en Olimpiadas de Robótica y acciones para la sala infantil  en el periodo 2018.</t>
  </si>
  <si>
    <t>Licda. Nicole Arley</t>
  </si>
  <si>
    <t>Realizar el 100% de las actividades del Proceso de Promoción Social considerando la elaboración de los Presupuestos Participativos, en el periodo 2018.</t>
  </si>
  <si>
    <t>Lic. Gabriel Picado</t>
  </si>
  <si>
    <t>Realizar el 100% de las acciones  del Proceso de Cultura la consecusión de actividades feriales en el Cantón , en el periodo 2018.</t>
  </si>
  <si>
    <t>Lic. David Durán Porras</t>
  </si>
  <si>
    <t>Realizar el 100% de las acciones  del Proceso de Promoción del Género, en el periodo 2018.</t>
  </si>
  <si>
    <t>Licda. Ericka Herradora.</t>
  </si>
  <si>
    <t>Transferencia realizada.</t>
  </si>
  <si>
    <t>Lic. Rolando Zamora Sánez.</t>
  </si>
  <si>
    <t>Lida. Lidya Lacayo.</t>
  </si>
  <si>
    <t>6.1.Empoderar a la comunidad por medio  de la organización y comunicación para  generar procesos preventivos (la seguridad  cuestión de todos).</t>
  </si>
  <si>
    <t xml:space="preserve">Lic. Daniel Chavarría Mora. </t>
  </si>
  <si>
    <t>23 Seguridad y vigilancia en la comunidad</t>
  </si>
  <si>
    <t xml:space="preserve">4.3. Mantener el galardón de Bandera Azul.
4.4. Fortalecer el Plan de Gestión Integral de Residuos. </t>
  </si>
  <si>
    <t>Realizar el 100% de las actividades del Proceso de Gestión Ambiental en cumplimiento con la normativa vigente en el periodo 2018.</t>
  </si>
  <si>
    <t>Ing. Helmut Jonhson</t>
  </si>
  <si>
    <t>25 Protección del medio ambiente</t>
  </si>
  <si>
    <t>4.1. Fortalecer y dar seguimiento a las acciones para la recuperación de las cuencas de los ríos del cantón.
4.2. Recuperar los espacios públicos.</t>
  </si>
  <si>
    <t>Ing. Emilia Jiménez</t>
  </si>
  <si>
    <t>28 Atención de emergencias cantonales</t>
  </si>
  <si>
    <t>5.2.Diseñar una estrategia de planificación urbana que refuerce la identidad de la población con el cantón</t>
  </si>
  <si>
    <t xml:space="preserve">Realizar el 100% de actividades requeridas por el Proceso de Planificación Urbana considerando a los propietarios de terrenos en el cantón en cuanto al cumplimiento tanto del los artículos 75 y 76 del Código Municipal, así como lo establecido en el Plan Regulador de la Municipalidad de Santa Ana en el periodo 2018. </t>
  </si>
  <si>
    <t>Ing. Karla Montes</t>
  </si>
  <si>
    <t>29 Por incumplimiento de deberes a los propietarios de bienes inmuebles</t>
  </si>
  <si>
    <t>Realizar el 100% de actividades del Proceso de Seguridad Alimentaria y Nutricional en el periodo 2018.</t>
  </si>
  <si>
    <t>Lic. Raquel Hernández.</t>
  </si>
  <si>
    <t>Realizar el 100% de las actividades para la  Compra de Equipo Terapia Física, Asociación Centro Integral Joaquín y Ana en el periodo 2018.</t>
  </si>
  <si>
    <t>31 Aportes en especie para servicios y proyectos comunitarios.</t>
  </si>
  <si>
    <t>Realizar el 100% de las actividades para la Compra de Mobiliario para el Centro Diurno Joaquín y Ana en el periodo 2018.</t>
  </si>
  <si>
    <t xml:space="preserve"> Lic. Gabriel Picado.</t>
  </si>
  <si>
    <t>Realizar el 100% de las actividades para el Equipamiento tecnológico y de línea blanca para la Asociación de Desarrollo Integral Uruca, en el periodo 2018.</t>
  </si>
  <si>
    <t>Realizar el 100% de las actividades para la Compra de 10 mesas y 100 sillas plásticas para la Asociación Vecinos de Urbanización Rio Oro (AVURO), en el periodo 2018.</t>
  </si>
  <si>
    <t>Realizar el 100% de las actividades para el Equipamiento Escuela La Mina, en el periodo 2018.</t>
  </si>
  <si>
    <t>Realizar el 100% de las actividades para el Equipamiento de Salón Comunal de Brasil de Santa Ana, en el periodo 2018.</t>
  </si>
  <si>
    <t>06 Acueductos</t>
  </si>
  <si>
    <t>07 Mercados, plazas y ferias</t>
  </si>
  <si>
    <t>08 Mataderos</t>
  </si>
  <si>
    <t>11 Estacionamientos y terminales</t>
  </si>
  <si>
    <t>12 Alumbrado público</t>
  </si>
  <si>
    <t>13 Alcantarillado sanitarios</t>
  </si>
  <si>
    <t>14 Complejos turísticos</t>
  </si>
  <si>
    <t>15 Mejoramiento en la zona marítimo terrestre</t>
  </si>
  <si>
    <t>16 Depósito y tratamiento de basura</t>
  </si>
  <si>
    <t>17 Mantenimiento de edificios</t>
  </si>
  <si>
    <t>18 Reparaciones menores de maquinaria y equipo</t>
  </si>
  <si>
    <t>19 Explotación de tajos y canteras</t>
  </si>
  <si>
    <t>20 Zona Portuaria</t>
  </si>
  <si>
    <t>21 Inspección sanitaria</t>
  </si>
  <si>
    <t>22 Seguridad Vial</t>
  </si>
  <si>
    <t>24 Obras de hidrología</t>
  </si>
  <si>
    <t>26 Desarrollo Urbano</t>
  </si>
  <si>
    <t>27 Dirección de servicios y mantenimiento</t>
  </si>
  <si>
    <t>30  Alcantarillado pluvial</t>
  </si>
  <si>
    <t>Educativos</t>
  </si>
  <si>
    <t>Deportivos</t>
  </si>
  <si>
    <t>Centros Culturales</t>
  </si>
  <si>
    <t>Centros y programas de salud</t>
  </si>
  <si>
    <t xml:space="preserve">7.3.Mejorar las condiciones de vialidad  del cantón </t>
  </si>
  <si>
    <r>
      <t>PROGRAMA IV:</t>
    </r>
    <r>
      <rPr>
        <sz val="14"/>
        <rFont val="Arial"/>
        <family val="2"/>
      </rPr>
      <t xml:space="preserve"> PARTIDAS ESPECÍFICAS</t>
    </r>
  </si>
  <si>
    <r>
      <t xml:space="preserve">MISIÓN:  </t>
    </r>
    <r>
      <rPr>
        <sz val="12"/>
        <rFont val="Arial"/>
        <family val="2"/>
      </rPr>
      <t>Desarrollar proyectos de inversión a través de los recursos provenientes de las partidas específicas, en favor de la comunidad con el fin de satisfacer sus necesidades  .</t>
    </r>
  </si>
  <si>
    <r>
      <t xml:space="preserve">Producción final: </t>
    </r>
    <r>
      <rPr>
        <sz val="12"/>
        <rFont val="Arial"/>
        <family val="2"/>
      </rPr>
      <t>Proyectos de inversión</t>
    </r>
  </si>
  <si>
    <t>SUBGRUPO</t>
  </si>
  <si>
    <t>Realizar el 100% de la colocación de cámaras de vigilancia para el Salón Comunal de Brasil, Distrito de Brasil en el periodo 2018.</t>
  </si>
  <si>
    <t xml:space="preserve"> 7.2.Contar con instalaciones aptas para el funcionamiento </t>
  </si>
  <si>
    <t>Realizar el 100% de las mejoras al Salón Comunal de Piedades, Distrito Piedades en el periodo 2018.</t>
  </si>
  <si>
    <t>Realizar el 100% de la ubicación de cámaras de vigilancia en el puente tunel de Pozos, Distrito Pozos en el periodo 2018.</t>
  </si>
  <si>
    <t>Realizar el 100% de las mejoras a las calles del casco central de Santa Ana, Distrito de Santa Ana  en el periodo 2018.</t>
  </si>
  <si>
    <t>Realizar el 100% de la construcción y reparación de paradas de bus en la Uruca, Distrito Uruca  en el periodo 2018.</t>
  </si>
  <si>
    <t xml:space="preserve"> 7.4.Consolidar una cultura organizacional  que promueve  la innovación de procesos operativos y en la gestión administrativa </t>
  </si>
  <si>
    <t>Realizar el 100% de ubicación de contenedores de reciclaje en Salitral, Distrito Salitral en el periodo 2018.</t>
  </si>
  <si>
    <t>Realizar el 100% de las actividades para la Construcción de Cubierta de techo Cancha Multiusos Escuela Lagos de Lindora</t>
  </si>
  <si>
    <t>Lic. Carlos Ureña</t>
  </si>
  <si>
    <t>Realizar el 100% de las actividades requeridas por el Proceso de Contablilidad para la Contratación y Mantenimiento del Software Softland durante periodo 2018.</t>
  </si>
  <si>
    <t>Realizar el 100% de las actividades requeridas por el Proceso de para realizar el proceso de Rendición de cuentas Municipal.</t>
  </si>
  <si>
    <t>Realizar el 100% de las actividades requeridas para el proyecto Santa Ana en Cleta</t>
  </si>
  <si>
    <t>Realizar el 100% de actividades requeridas para realizar el Aporte al Comité Cantonal de Deportes y Recreación de Santa Ana para mantenimiento de canchas deportivas del cantón.</t>
  </si>
  <si>
    <t>Lic. Marilú Sánchez V.</t>
  </si>
  <si>
    <t>Realizar el 100% de las actividades para la Compra de cámaras de vigilancia en Valle del Sol, Urbanización Bosques de Santa Ana y nuevo Plantel Municipal</t>
  </si>
  <si>
    <t>Realizar el 100% de las actividades para la Construcción de bahías y espaldones en Ruta 121</t>
  </si>
  <si>
    <t>Licda. Marilú Sánchez Venegas</t>
  </si>
  <si>
    <t>Lic. Sebastian Araya Angulo
Coordinador de Sistema Documental.</t>
  </si>
  <si>
    <r>
      <t xml:space="preserve">Coordinar y gestionar el 100% de todas las actividades Administrativas de la Municipalidad de Santa Ana, así como fiscalizar el cumplimiento de las metas asignadas a cada uno de los Procesos institucionales que conforman dicha Gestión para el periodo 2018.
</t>
    </r>
    <r>
      <rPr>
        <b/>
        <sz val="11"/>
        <rFont val="Arial"/>
        <family val="2"/>
      </rPr>
      <t>(Refuerzo en el Extraordinario 1-2018)</t>
    </r>
  </si>
  <si>
    <r>
      <t xml:space="preserve">Realizar el 100% de las transferencias establecidas por ley para el periodo 2018.
</t>
    </r>
    <r>
      <rPr>
        <b/>
        <sz val="11"/>
        <rFont val="Arial"/>
        <family val="2"/>
      </rPr>
      <t>(Refuerzo en el Extraordinario 1-2018)</t>
    </r>
  </si>
  <si>
    <t xml:space="preserve">Lic. Gabriel Picado Pomart. </t>
  </si>
  <si>
    <t xml:space="preserve">Ing. Marcela  Mata Colombari
</t>
  </si>
  <si>
    <t xml:space="preserve">Top.Eduardo Sosa </t>
  </si>
  <si>
    <t xml:space="preserve"> 7.4.Consolidar una cultura organizacional  que promueve  la innovación de procesos operativos y en la gestión administrativa</t>
  </si>
  <si>
    <r>
      <t xml:space="preserve">Realizar el 100% de la Remodel e Instalac del piso cerámico del Salon Comunal de Brasil de Santa Ana, Distrito Brasil.
</t>
    </r>
    <r>
      <rPr>
        <b/>
        <sz val="11"/>
        <rFont val="Arial"/>
        <family val="2"/>
      </rPr>
      <t>Meta nueva creada en el Extraordinario 1-2018</t>
    </r>
  </si>
  <si>
    <r>
      <t xml:space="preserve">Realizar el 100% de la Construcción Salón Parroquial en la comunidad de Matinilla, Distrito de Salitral.
</t>
    </r>
    <r>
      <rPr>
        <b/>
        <sz val="11"/>
        <rFont val="Arial"/>
        <family val="2"/>
      </rPr>
      <t>Meta nueva creada en el Extraordinario 1-2018</t>
    </r>
  </si>
  <si>
    <r>
      <t xml:space="preserve">Realizar el 100% de la Compra e instalacion de camaras de seguridad puente de Pozos.
</t>
    </r>
    <r>
      <rPr>
        <b/>
        <sz val="11"/>
        <rFont val="Arial"/>
        <family val="2"/>
      </rPr>
      <t>Meta nueva creada en el Extraordinario 1-2018</t>
    </r>
  </si>
  <si>
    <r>
      <t xml:space="preserve">Realizar el 100% de la Construccion paradas bus Comunidad Uruca.
</t>
    </r>
    <r>
      <rPr>
        <b/>
        <sz val="11"/>
        <rFont val="Arial"/>
        <family val="2"/>
      </rPr>
      <t>Meta nueva creada en el Extraordinario 1-2018</t>
    </r>
  </si>
  <si>
    <r>
      <t xml:space="preserve">Realizar el 100% de la Mejoras y Construccion de Infraestructura Deportivas del Cantón.
</t>
    </r>
    <r>
      <rPr>
        <b/>
        <sz val="11"/>
        <rFont val="Arial"/>
        <family val="2"/>
      </rPr>
      <t>Meta nueva creada en el Extraordinario 1-2018</t>
    </r>
  </si>
  <si>
    <r>
      <t xml:space="preserve">Realizar el 100% de la Construcciones y mejoras deportivas del Cantón. 
</t>
    </r>
    <r>
      <rPr>
        <b/>
        <sz val="11"/>
        <rFont val="Arial"/>
        <family val="2"/>
      </rPr>
      <t>Meta nueva creada en el Extraordinario 1-2018</t>
    </r>
  </si>
  <si>
    <r>
      <t xml:space="preserve">Realizar el 100% del Mejoramiento de la cancha multiusos de Brasil.
</t>
    </r>
    <r>
      <rPr>
        <b/>
        <sz val="11"/>
        <rFont val="Arial"/>
        <family val="2"/>
      </rPr>
      <t>Meta nueva creada en el Extraordinario 1-2018</t>
    </r>
  </si>
  <si>
    <r>
      <t xml:space="preserve">Realizar el 100% del Equipamiento de la Escuela Municipal de Artes Integradas
</t>
    </r>
    <r>
      <rPr>
        <b/>
        <sz val="11"/>
        <rFont val="Arial"/>
        <family val="2"/>
      </rPr>
      <t>Meta nueva creada en el Extraordinario 1-2018</t>
    </r>
  </si>
  <si>
    <r>
      <t xml:space="preserve">Realizar el 100% de las actividades para Construcción y Equipamiento del Cecudi Lindora
(Se recupera del Superávit Específico 2016)
</t>
    </r>
    <r>
      <rPr>
        <b/>
        <sz val="11"/>
        <rFont val="Arial"/>
        <family val="2"/>
      </rPr>
      <t>Meta nueva creada en el Extraordinario 1-2018</t>
    </r>
  </si>
  <si>
    <r>
      <t xml:space="preserve">Realizar el 100% de las actividades para Construcción y Equipamiento del Cecudi Salitral
(Se recupera del Superávit Específico 2016)
</t>
    </r>
    <r>
      <rPr>
        <b/>
        <sz val="11"/>
        <rFont val="Arial"/>
        <family val="2"/>
      </rPr>
      <t>Meta nueva creada en el Extraordinario 1-2018</t>
    </r>
  </si>
  <si>
    <r>
      <t xml:space="preserve">Realizar el 100% de las actividades para la Construcción de Hogar de Ancianos Ensueños de Oro.
(Se recupera del Superávit Específico 2016)
</t>
    </r>
    <r>
      <rPr>
        <b/>
        <sz val="11"/>
        <rFont val="Arial"/>
        <family val="2"/>
      </rPr>
      <t>Meta nueva creada en el Extraordinario 1-2018</t>
    </r>
  </si>
  <si>
    <r>
      <t xml:space="preserve">Realizar el 100% de las actividades para las Mejoras aulas del EMAI
</t>
    </r>
    <r>
      <rPr>
        <b/>
        <sz val="11"/>
        <rFont val="Arial"/>
        <family val="2"/>
      </rPr>
      <t>Meta nueva creada en el Extraordinario 1-2018</t>
    </r>
  </si>
  <si>
    <r>
      <t xml:space="preserve">Realizar el 100% de las actividades para Entubado Valle Soleado
</t>
    </r>
    <r>
      <rPr>
        <b/>
        <sz val="11"/>
        <rFont val="Arial"/>
        <family val="2"/>
      </rPr>
      <t>Meta nueva creada en el Extraordinario 1-2018</t>
    </r>
  </si>
  <si>
    <r>
      <t xml:space="preserve">Realizar el 100% de las actividades para Especificaciones técnicas, planos y presupuesto  Parque de renovación Urbana del Distrito de Piedades
</t>
    </r>
    <r>
      <rPr>
        <b/>
        <sz val="11"/>
        <rFont val="Arial"/>
        <family val="2"/>
      </rPr>
      <t>Meta nueva creada en el Extraordinario 1-2018</t>
    </r>
  </si>
  <si>
    <r>
      <t xml:space="preserve">Realizar el 100% de las actividades para Recarteo en calles del Cantón 
</t>
    </r>
    <r>
      <rPr>
        <b/>
        <sz val="11"/>
        <rFont val="Arial"/>
        <family val="2"/>
      </rPr>
      <t>Meta nueva creada en el Extraordinario 1-2018</t>
    </r>
  </si>
  <si>
    <r>
      <t xml:space="preserve">Realizar el 100% de las actividades para Calle Urbanización Río Oro del túnel hacia el este
</t>
    </r>
    <r>
      <rPr>
        <b/>
        <sz val="11"/>
        <rFont val="Arial"/>
        <family val="2"/>
      </rPr>
      <t>Meta nueva creada en el Extraordinario 1-2018</t>
    </r>
  </si>
  <si>
    <r>
      <t xml:space="preserve">Realizar el 100% de las actividades para Mejoras en instalaciones Escuela Andrés Bello López.
</t>
    </r>
    <r>
      <rPr>
        <b/>
        <sz val="11"/>
        <rFont val="Arial"/>
        <family val="2"/>
      </rPr>
      <t>Meta nueva creada en el Extraordinario 1-2018</t>
    </r>
  </si>
  <si>
    <r>
      <t xml:space="preserve">Realizar el 100% de las actividades para Colocación maquinas para ejercicio y renovación de parque Urbanización Cuernavaca
</t>
    </r>
    <r>
      <rPr>
        <b/>
        <sz val="11"/>
        <rFont val="Arial"/>
        <family val="2"/>
      </rPr>
      <t>Meta nueva creada en el Extraordinario 1-2018</t>
    </r>
  </si>
  <si>
    <r>
      <t xml:space="preserve">Realizar el 100% de las actividades para Obras adicionales Kiosco del INVU
</t>
    </r>
    <r>
      <rPr>
        <b/>
        <sz val="11"/>
        <rFont val="Arial"/>
        <family val="2"/>
      </rPr>
      <t>Meta nueva creada en el Extraordinario 1-2018</t>
    </r>
  </si>
  <si>
    <r>
      <t xml:space="preserve">Realizar el 100% de las actividades para Compra de una estación topografía. Solicitado por el Encargado de Geomática
</t>
    </r>
    <r>
      <rPr>
        <b/>
        <sz val="11"/>
        <rFont val="Arial"/>
        <family val="2"/>
      </rPr>
      <t>Meta nueva creada en el Extraordinario 1-2018</t>
    </r>
  </si>
  <si>
    <r>
      <t xml:space="preserve">Realizar el 100% de las actividades para Diseñor y topografia, especificaciones técnicas y presupuesto  para aceras Casco Urbano
</t>
    </r>
    <r>
      <rPr>
        <b/>
        <sz val="11"/>
        <rFont val="Arial"/>
        <family val="2"/>
      </rPr>
      <t>Meta nueva creada en el Extraordinario 1-2018</t>
    </r>
  </si>
  <si>
    <r>
      <t xml:space="preserve">Realizar el 100% de las actividades para proyecto Calle la Caballeriza hacia Ruta 147
</t>
    </r>
    <r>
      <rPr>
        <b/>
        <sz val="11"/>
        <rFont val="Arial"/>
        <family val="2"/>
      </rPr>
      <t>Meta nueva creada en el Extraordinario 1-2018</t>
    </r>
  </si>
  <si>
    <r>
      <t xml:space="preserve">Realizar el 100% de las actividades para Solución Pluvial y Entubado en el Distrito de Pozos
</t>
    </r>
    <r>
      <rPr>
        <b/>
        <sz val="11"/>
        <rFont val="Arial"/>
        <family val="2"/>
      </rPr>
      <t>Meta nueva creada en el Extraordinario 1-2018</t>
    </r>
  </si>
  <si>
    <r>
      <t xml:space="preserve">Realizar el 100% de las actividades para Proyecto Calle raicero
</t>
    </r>
    <r>
      <rPr>
        <b/>
        <sz val="11"/>
        <rFont val="Arial"/>
        <family val="2"/>
      </rPr>
      <t>Meta nueva creada en el Extraordinario 1-2018</t>
    </r>
  </si>
  <si>
    <r>
      <t xml:space="preserve">Realizar el 100% de las actividades para el Compra de terreno para obras sociales
</t>
    </r>
    <r>
      <rPr>
        <b/>
        <sz val="11"/>
        <rFont val="Arial"/>
        <family val="2"/>
      </rPr>
      <t>Meta nueva creada en el Extraordinario 1-2018</t>
    </r>
  </si>
  <si>
    <r>
      <t xml:space="preserve">Realizar el 100% de las actividades para el Parque Santa Ana en el periodo 2018.
Refuerzo para la compra de juegos y fuentes
</t>
    </r>
    <r>
      <rPr>
        <b/>
        <sz val="11"/>
        <rFont val="Arial"/>
        <family val="2"/>
      </rPr>
      <t>Meta nueva creada en el Extraordinario 1-2018</t>
    </r>
  </si>
  <si>
    <r>
      <t xml:space="preserve">Realizar el 100% de las actividades para Mejoras en el Salón Comunal de Piedades
</t>
    </r>
    <r>
      <rPr>
        <b/>
        <sz val="11"/>
        <rFont val="Arial"/>
        <family val="2"/>
      </rPr>
      <t>Meta nueva creada en el Extraordinario 1-2018</t>
    </r>
  </si>
  <si>
    <r>
      <t xml:space="preserve">Realizar el 100% de las actividades para Pproyecto Construcción de aceras en el Cantón
</t>
    </r>
    <r>
      <rPr>
        <b/>
        <sz val="11"/>
        <rFont val="Arial"/>
        <family val="2"/>
      </rPr>
      <t>Meta nueva creada en el Extraordinario 1-2018</t>
    </r>
  </si>
  <si>
    <t>Ejecutar los proyectos de inversión en infraestrutura vial incorporados a los Planes Anuales Operativos y Presupuesto Institucional.</t>
  </si>
  <si>
    <t>Recursos ejecutados</t>
  </si>
  <si>
    <r>
      <t xml:space="preserve">Ejecutar el 100% de recursos asignados a demarcación vial en el cantón con fondos provenientes de COSEVI. 
</t>
    </r>
    <r>
      <rPr>
        <b/>
        <sz val="11"/>
        <rFont val="Arial"/>
        <family val="2"/>
      </rPr>
      <t>Meta nueva creada en el Extraordinario 1-2018</t>
    </r>
  </si>
  <si>
    <r>
      <t xml:space="preserve">Realizar el 100% de las actividades para realizar la Transferencia Unión Cantonal de Asoaciaciones para el proyecto Clud de Adolescentes.
</t>
    </r>
    <r>
      <rPr>
        <b/>
        <sz val="11"/>
        <rFont val="Arial"/>
        <family val="2"/>
      </rPr>
      <t>Meta nueva creada en el Extraordinario 1-2018</t>
    </r>
  </si>
  <si>
    <r>
      <t xml:space="preserve">Realizar el 100% de las actividades para la Compra de pupitres para el Colegio de Santa Ana
</t>
    </r>
    <r>
      <rPr>
        <b/>
        <sz val="11"/>
        <rFont val="Arial"/>
        <family val="2"/>
      </rPr>
      <t>Meta nueva creada en el Extraordinario 1-2018</t>
    </r>
  </si>
  <si>
    <r>
      <t xml:space="preserve">Realizar el 100% de las actividades para la Compra de infraestructura para la Unión Cantonal de Asociaciones de Santa Ana
</t>
    </r>
    <r>
      <rPr>
        <b/>
        <sz val="11"/>
        <rFont val="Arial"/>
        <family val="2"/>
      </rPr>
      <t>Meta nueva creada en el Extraordinario 1-2018</t>
    </r>
  </si>
  <si>
    <r>
      <t xml:space="preserve">Realizar el 100% de las actividades para realizar el Aporte a la  Escuela Ezequiel Morales para la compra de juegos de jardín
</t>
    </r>
    <r>
      <rPr>
        <b/>
        <sz val="11"/>
        <rFont val="Arial"/>
        <family val="2"/>
      </rPr>
      <t>Meta nueva creada en el Extraordinario 1-2018</t>
    </r>
  </si>
  <si>
    <r>
      <t xml:space="preserve">Realizar el 100% de las actividades para proyecto Gruta de la Medalla Milagrosa, Intex
</t>
    </r>
    <r>
      <rPr>
        <b/>
        <sz val="11"/>
        <rFont val="Arial"/>
        <family val="2"/>
      </rPr>
      <t>Meta nueva creada en el Extraordinario 1-2018</t>
    </r>
  </si>
  <si>
    <r>
      <t xml:space="preserve">Realizar el 100% de actividades para la compra de software para mejorar la plataforma de geomática para la introducción de la gestión de riesgo para realizar ortofotos.
</t>
    </r>
    <r>
      <rPr>
        <b/>
        <sz val="11"/>
        <rFont val="Arial"/>
        <family val="2"/>
      </rPr>
      <t>Meta nueva creada en el Extraordinario 1-2018</t>
    </r>
  </si>
  <si>
    <r>
      <t xml:space="preserve">Realizar el 100% de actividades para Realizar un estudio Río Corrogres
</t>
    </r>
    <r>
      <rPr>
        <b/>
        <sz val="11"/>
        <rFont val="Arial"/>
        <family val="2"/>
      </rPr>
      <t>Meta nueva creada en el Extraordinario 1-2018</t>
    </r>
  </si>
  <si>
    <r>
      <t xml:space="preserve">Realizar el 100% de las actividades paradel  Comité de la Persona Joven  (Superávit Escífico 2017, Comité Cantonal de la Persona Joven)
</t>
    </r>
    <r>
      <rPr>
        <b/>
        <sz val="11"/>
        <rFont val="Arial"/>
        <family val="2"/>
      </rPr>
      <t>Meta nueva creada en el Extraordinario 1-2018</t>
    </r>
  </si>
  <si>
    <r>
      <t xml:space="preserve">Realizar el 100% de las actividades para la  Compra de instrumentos para la Banda Cantonal Municipal de Santa Ana 
</t>
    </r>
    <r>
      <rPr>
        <b/>
        <sz val="11"/>
        <rFont val="Arial"/>
        <family val="2"/>
      </rPr>
      <t>Meta nueva creada en el Extraordinario 1-2018</t>
    </r>
  </si>
  <si>
    <r>
      <t xml:space="preserve">Realizar el 100% de las actividades para la contratación de una empresa para el análisis de procesos.
</t>
    </r>
    <r>
      <rPr>
        <b/>
        <sz val="11"/>
        <rFont val="Arial"/>
        <family val="2"/>
      </rPr>
      <t>Meta nueva creada en el Extraordinario 1-2018</t>
    </r>
  </si>
  <si>
    <r>
      <t xml:space="preserve">Realizar el 100% de las actividades para auditora externa para revisión de procedimientos
</t>
    </r>
    <r>
      <rPr>
        <b/>
        <sz val="11"/>
        <rFont val="Arial"/>
        <family val="2"/>
      </rPr>
      <t>Meta nueva creada en el Extraordinario 1-2018</t>
    </r>
  </si>
  <si>
    <r>
      <t xml:space="preserve">Realizar el 100% de actividades programadas para el prestar el servicio de Aseo de Vías y Sitios Públicos en el periodo 2018.
</t>
    </r>
    <r>
      <rPr>
        <b/>
        <sz val="11"/>
        <rFont val="Arial"/>
        <family val="2"/>
      </rPr>
      <t xml:space="preserve"> Se Aumentan recursos en el Presupuesto extraordinario 1-2018</t>
    </r>
  </si>
  <si>
    <r>
      <t xml:space="preserve">Realizar el 100% de las actividades del Proceso de Mantenimiento de Caminos y Calles en el periodo 2018.
</t>
    </r>
    <r>
      <rPr>
        <b/>
        <sz val="11"/>
        <rFont val="Arial"/>
        <family val="2"/>
      </rPr>
      <t xml:space="preserve"> Se Aumentan recursos en el Presupuesto extraordinario 1-2018</t>
    </r>
  </si>
  <si>
    <r>
      <t xml:space="preserve">Realizar el 100% de las actividades para la prestación del servicio de recolección de residuos sólidos  no varolizables domiciliarios y comerciales en todos los sectores del cantón establecida en el reglamento, en el periodo 2018.
</t>
    </r>
    <r>
      <rPr>
        <b/>
        <sz val="11"/>
        <rFont val="Arial"/>
        <family val="2"/>
      </rPr>
      <t xml:space="preserve"> Se rebajan recursos en el Presupuesto extraordinario 1-2018</t>
    </r>
  </si>
  <si>
    <r>
      <t xml:space="preserve">Realizar el 100% de actividades programadas para prestar el servicio de  limpieza de  áreas de parque y juegos infantiles municipales en el periodo 2018.
</t>
    </r>
    <r>
      <rPr>
        <b/>
        <sz val="11"/>
        <rFont val="Arial"/>
        <family val="2"/>
      </rPr>
      <t>Se Aumentan recursos en el Presupuesto extraordinario 1-2018</t>
    </r>
  </si>
  <si>
    <r>
      <t xml:space="preserve">Facilitar la integración y participación de grupos organizados en actividades deportivas, recreativas y culturales.
</t>
    </r>
    <r>
      <rPr>
        <b/>
        <sz val="11"/>
        <rFont val="Arial"/>
        <family val="2"/>
      </rPr>
      <t>Se Aumentan recursos en el Presupuesto extraordinario 1-2018</t>
    </r>
  </si>
  <si>
    <r>
      <t xml:space="preserve">Valorar el 100% de los casos referidos a la Red  de Atención Progresiva para el Cuido Integral de las Personas Adultas Mayores del cantón de Santa Ana y los casos referidos por CONAPAM y CECUDI en el periodo 2018.
</t>
    </r>
    <r>
      <rPr>
        <b/>
        <sz val="11"/>
        <rFont val="Arial"/>
        <family val="2"/>
      </rPr>
      <t>Se Aumentan recursos en el Presupuesto extraordinario 1-2018</t>
    </r>
  </si>
  <si>
    <r>
      <t xml:space="preserve">Realizar el 100% de los aportes municipales sin contraprestación a sujetos públicos o privados en el Cantón, en el periodo 2018.
</t>
    </r>
    <r>
      <rPr>
        <b/>
        <sz val="11"/>
        <rFont val="Arial"/>
        <family val="2"/>
      </rPr>
      <t>Se Aumentan recursos en el Presupuesto extraordinario 1-2018</t>
    </r>
  </si>
  <si>
    <r>
      <t xml:space="preserve">Atender y facilitar el desarrollo del 100% de todas las actividades asignadas a cada uno de los Procesos que conforman la Gestión de Desarrollo Humano para el periodo 2018.
</t>
    </r>
    <r>
      <rPr>
        <b/>
        <sz val="11"/>
        <rFont val="Arial"/>
        <family val="2"/>
      </rPr>
      <t>Se rebajan recursos en el Presupuesto extraordinario 1-2018</t>
    </r>
  </si>
  <si>
    <r>
      <t xml:space="preserve">Realizar el 100% de actividades de la competencia del Proceso de Riesgo de Desastres con el fin de orientar acciones tanto hacia la Gestión Integral del Riesgo y Cambio Climático como hacia la prevención, mitigación de riesgos asociados a las amenazas presentes en el Cantón y atención de emergencias durante el periodo 2018.
</t>
    </r>
    <r>
      <rPr>
        <b/>
        <sz val="11"/>
        <rFont val="Arial"/>
        <family val="2"/>
      </rPr>
      <t>Se Aumentan recursos en el Presupuesto extraordinario 1-2018</t>
    </r>
  </si>
  <si>
    <t xml:space="preserve">Realizar el 100% de las actividades del Proyecto AISEC para proyectos y acciones socioeducativas para comunidades vulnerables al consumo de alcohol y drogas en el periodo 2018.
</t>
  </si>
  <si>
    <r>
      <t xml:space="preserve">Realizar el 100% de las actividades del Proceso de Seguridad y Vigilancia correspondiente a la  Policía Municipal  en el periodo 2018.
</t>
    </r>
    <r>
      <rPr>
        <b/>
        <sz val="11"/>
        <rFont val="Arial"/>
        <family val="2"/>
      </rPr>
      <t>Se Aumentan recursos en el Presupuesto extraordinario 1-2018</t>
    </r>
  </si>
  <si>
    <r>
      <t xml:space="preserve">Realizar el 100% de las actividades para realizar la Transferencia a la Fundación SanTA Ana Valle de Oportunidades (FUSAVO)
</t>
    </r>
    <r>
      <rPr>
        <b/>
        <sz val="11"/>
        <rFont val="Arial"/>
        <family val="2"/>
      </rPr>
      <t>Meta nueva creada en el Extraordinario 1-2018</t>
    </r>
  </si>
  <si>
    <r>
      <t xml:space="preserve">Realizar el 100% de las actividades para realizar la Transferencia al Comité Cantonal de Deportes y Recreación de Santa Ana 
</t>
    </r>
    <r>
      <rPr>
        <b/>
        <sz val="11"/>
        <rFont val="Arial"/>
        <family val="2"/>
      </rPr>
      <t>Meta nueva creada en el Extraordinario 1-2018</t>
    </r>
  </si>
  <si>
    <r>
      <t xml:space="preserve">Ejecutar el 100% de las actividades requeridas por la Municipalidad de Santa Ana para brindar información y realizar comunicados oficiales a la ciudadanía para el periodo 2018.
</t>
    </r>
    <r>
      <rPr>
        <b/>
        <sz val="11"/>
        <rFont val="Arial"/>
        <family val="2"/>
      </rPr>
      <t xml:space="preserve"> Se aumentan recursos en el PAO- PRESUPUESTO Extraordianruo 1-2018</t>
    </r>
  </si>
  <si>
    <t>Licda. Melissa Quesada Villalobos</t>
  </si>
  <si>
    <r>
      <t xml:space="preserve">Realizar el 100% del aporte municipal para la Escuela de Honduras, en el periodo 2018
</t>
    </r>
    <r>
      <rPr>
        <b/>
        <sz val="11"/>
        <rFont val="Arial"/>
        <family val="2"/>
      </rPr>
      <t>Meta nueva creada en la MOD 04-2018</t>
    </r>
  </si>
  <si>
    <r>
      <t xml:space="preserve">Realizar el 100% de las actividades para la Remodelación, adecuación de las instalaciones y equipamiento Hogar de Ancianos Joaquín y Ana
</t>
    </r>
    <r>
      <rPr>
        <b/>
        <sz val="11"/>
        <rFont val="Arial"/>
        <family val="2"/>
      </rPr>
      <t>En la MOD 04-2018 
Se realiza un cambio de destino de la partida</t>
    </r>
  </si>
  <si>
    <r>
      <t xml:space="preserve">Realizar el 100% de  las actividades de recarpeteo en las calles cantonales, en el periodo 2018.
</t>
    </r>
    <r>
      <rPr>
        <b/>
        <sz val="11"/>
        <rFont val="Arial"/>
        <family val="2"/>
      </rPr>
      <t>Se realiza un refuerzo en la MOD 04-2018</t>
    </r>
    <r>
      <rPr>
        <sz val="11"/>
        <rFont val="Arial"/>
        <family val="2"/>
      </rPr>
      <t xml:space="preserve">
</t>
    </r>
  </si>
  <si>
    <r>
      <t xml:space="preserve">Realizar el 100% de las actividades para el Parque Santa Ana en el periodo 2018.
</t>
    </r>
    <r>
      <rPr>
        <b/>
        <sz val="11"/>
        <rFont val="Arial"/>
        <family val="2"/>
      </rPr>
      <t xml:space="preserve"> Refuerzo en la MOD 04-2018</t>
    </r>
  </si>
  <si>
    <r>
      <t xml:space="preserve">Realizar el 100% de las actividades para la  Construcción de un Skate Park en el terrenos del Parque Oeste de Lindora
</t>
    </r>
    <r>
      <rPr>
        <b/>
        <sz val="11"/>
        <rFont val="Arial"/>
        <family val="2"/>
      </rPr>
      <t>Se realiza cambio de destino en la MOD 04-2018</t>
    </r>
  </si>
  <si>
    <r>
      <t xml:space="preserve">Compra de terreno para parqueo del Salón Comunal de Piedades
(Transferencia a la aAsopciación de Desarrollo Integral de Piedades)
</t>
    </r>
    <r>
      <rPr>
        <b/>
        <sz val="11"/>
        <rFont val="Arial"/>
        <family val="2"/>
      </rPr>
      <t xml:space="preserve"> En la MOD 04-2018</t>
    </r>
    <r>
      <rPr>
        <sz val="11"/>
        <rFont val="Arial"/>
        <family val="2"/>
      </rPr>
      <t xml:space="preserve">
Se realiza un cambio de cuentas se pasa a transferencia)</t>
    </r>
  </si>
  <si>
    <t>30/08/2017.</t>
  </si>
  <si>
    <t>Fecha:</t>
  </si>
  <si>
    <t>Elaborado por:</t>
  </si>
  <si>
    <t>5. Observaciones.</t>
  </si>
  <si>
    <t>8.1. Aumentar los ingresos provenientes de nuevas fuentes
8.2.Aumentar los ingresos por mejora en la recaudación
8.3.Mejorar  los ingresos provenientes de la recuperación de la mora de los diferentes tributos.
8.4.Transparencia y Rendición de Cuentas
8.5.Consolidar una cultura organizacional orientada a la eficiencia sin afectar la calidad de los servicios.
8.6.Optimizar el Capital relacional/coordinación interinstitucional y alianzas estratégicas.
8.7.Gestión de integral de talento humano y salud ocupacional.
8.8.Disponer de sistemas de comunicación e información oportuna que atienda las necesidades institucionales y del usuario que facilite la realimentación en los procesos.
8.9.Consolidar los procesos de planificación, seguimiento, evaluación y mejora.
8.10.Gestión Institucional Administrativa.</t>
  </si>
  <si>
    <t xml:space="preserve">7.1.Aumentar la capacidad de la red vial aumentando las rutas  internas intercantonales.
7.2.Contar con instalaciones aptas para el funcionamiento adecuado de la Municipalidad. 
7.3.Mejorar las condiciones de vialidad  del cantón 
7.4.Consolidar una cultura organizacional  que promueve  la innovación de procesos operativos y en la gestión administrativa </t>
  </si>
  <si>
    <t>6.1.Empoderar a la comunidad por medio  de la organización y comunicación para  generar procesos preventivos (la seguridad  cuestión de todos).
6.2.Gestionar integralmente los riesgos a desastres y emergencias en el cantón, producidos por condiciones de vulnerabilidad y amenazas de origen natural, antropogénico o socio-natural.
6.3.Resolución Alternativa de Conflictos por medio de Casa de Paz.</t>
  </si>
  <si>
    <t>5.1. Plan Regulador  actualizado  y en cumplimiento.
5.2.Diseñar una estrategia de planificación urbana que refuerce la identidad de la población con el cantón</t>
  </si>
  <si>
    <t xml:space="preserve">4.1. Fortalecer y dar seguimiento a las acciones para la recuperación de las cuencas de los ríos del cantón.
4.2. Recuperar los espacios públicos.
4.3. Mantener el galardón de Bandera Azul.
4.4. Fortalecer el Plan de Gestión Integral de Residuos. </t>
  </si>
  <si>
    <t xml:space="preserve">1.1.Lograr procesos  de gestión municipal con participación ciudadana de manera inclusiva y equitativa.
1.2.Generar capacidades para optimizar las oportunidades de desarrollo personal y el bienestar de la población del cantón con énfasis en grupos socialmente vulnerables. </t>
  </si>
  <si>
    <t>Objetivo (s)  Estratégico (s) del Área</t>
  </si>
  <si>
    <t>Nombre del Área estratégica</t>
  </si>
  <si>
    <t>4. Plan de Desarrollo Municipal.</t>
  </si>
  <si>
    <t>Potenciar las capacidades y competencias del capital humano de la institución, para la prestación de los servicios de acuerdo a los intereses de la comunidad.</t>
  </si>
  <si>
    <t>Agregar valor a la infraestructura comunal, a partir de la inversión en construcción, mantenimiento y equipamiento de obras civiles y viales del carácter público.</t>
  </si>
  <si>
    <t>Reducir la incidencia delictiva en el cantón, a partir de la coordinación interinstitucional, la  tecnología,  la organización comunal y capacitación ciudadana.</t>
  </si>
  <si>
    <t>Implementar un ordenamiento territorial que sea sostenible, asegurando la disponibilidad de recursos y acorde con las necesidades de la población y del desarrollo del cantón.</t>
  </si>
  <si>
    <t>Implementar acciones de gestión ambiental orientadas a fomentar la protección del ambiente y la generación de estilos de vida sostenibles.</t>
  </si>
  <si>
    <t>Brindar a los usuarios servicios ágiles y oportunos que permitan satisfacer sus necesidades, mediante la mejora continua.</t>
  </si>
  <si>
    <t>Fomentar las capacidades  y competencias en la población de Santa Ana en emprendedurismo, de manera que favorezca el crecimiento económico, la democracia política y el progreso social.</t>
  </si>
  <si>
    <t>Generar oportunidades a partir de programas de desarrollo humano para el bienestar de la ciudadanía, facilitando espacios de participación inclusiva y equitativa para la prevención, mitigación y vulnerabilidad socioeconómico.</t>
  </si>
  <si>
    <t xml:space="preserve">    3.3 Políticas institucionales:</t>
  </si>
  <si>
    <t>"Ser un Gobierno Local innovador que brinda las mejores oportunidades para vivir e invertir con servicios sostenibles".</t>
  </si>
  <si>
    <t xml:space="preserve">    3.2 Visión:</t>
  </si>
  <si>
    <t>"La Municipalidad de Santa Ana promueve el bienestar de su población generando valor público por medio de inversión y prestación de servicios sostenibles".</t>
  </si>
  <si>
    <t xml:space="preserve">    3.1 Misión:</t>
  </si>
  <si>
    <t>3. Marco filosófico institucional.</t>
  </si>
  <si>
    <t>EVALUACIÓN I TRIMESTRE 2018</t>
  </si>
  <si>
    <t>2. Año del POA.</t>
  </si>
  <si>
    <t>1. Nombre de la institución.</t>
  </si>
  <si>
    <t>(Aspectos estratégicos generales)</t>
  </si>
  <si>
    <t xml:space="preserve">MARCO GENERAL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</si>
</sst>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5" formatCode="_(* #,##0.00_);_(* \(#,##0.00\);_(* &quot;-&quot;??_);_(@_)"/>
    <numFmt numFmtId="166" formatCode="_-* #,##0.00\ _P_t_s_-;\-* #,##0.00\ _P_t_s_-;_-* &quot;-&quot;??\ _P_t_s_-;_-@_-"/>
    <numFmt numFmtId="167" formatCode="_-* #,##0.00\ [$€]_-;\-* #,##0.00\ [$€]_-;_-* &quot;-&quot;??\ [$€]_-;_-@_-"/>
    <numFmt numFmtId="168" formatCode="0.0"/>
    <numFmt numFmtId="169" formatCode="0.0%"/>
    <numFmt numFmtId="170" formatCode="_-&quot;$&quot;* #,##0_-;\-&quot;$&quot;* #,##0_-;_-&quot;$&quot;* &quot;-&quot;_-;_-@_-"/>
    <numFmt numFmtId="171" formatCode="#,##0.00_ ;\-#,##0.00\ "/>
  </numFmts>
  <fonts count="36" x14ac:knownFonts="1">
    <font>
      <sz val="11"/>
      <color theme="1"/>
      <name val="Calibri"/>
      <family val="2"/>
      <scheme val="minor"/>
    </font>
    <font>
      <sz val="11"/>
      <color theme="1"/>
      <name val="Calibri"/>
      <family val="2"/>
      <scheme val="minor"/>
    </font>
    <font>
      <b/>
      <sz val="11"/>
      <name val="Arial"/>
      <family val="2"/>
    </font>
    <font>
      <sz val="11"/>
      <name val="Arial"/>
      <family val="2"/>
    </font>
    <font>
      <sz val="10"/>
      <name val="Arial"/>
      <family val="2"/>
    </font>
    <font>
      <sz val="14"/>
      <name val="Arial"/>
      <family val="2"/>
    </font>
    <font>
      <b/>
      <sz val="14"/>
      <name val="Arial"/>
      <family val="2"/>
    </font>
    <font>
      <sz val="10"/>
      <name val="Arial"/>
      <family val="2"/>
    </font>
    <font>
      <sz val="11"/>
      <color indexed="8"/>
      <name val="Calibri"/>
      <family val="2"/>
    </font>
    <font>
      <b/>
      <sz val="10"/>
      <name val="Arial"/>
      <family val="2"/>
    </font>
    <font>
      <b/>
      <sz val="12"/>
      <name val="Arial"/>
      <family val="2"/>
    </font>
    <font>
      <b/>
      <sz val="16"/>
      <name val="Arial"/>
      <family val="2"/>
    </font>
    <font>
      <sz val="10"/>
      <name val="Euphemia"/>
      <family val="2"/>
    </font>
    <font>
      <sz val="12"/>
      <name val="Arial"/>
      <family val="2"/>
    </font>
    <font>
      <b/>
      <sz val="9"/>
      <name val="Arial"/>
      <family val="2"/>
    </font>
    <font>
      <b/>
      <sz val="12"/>
      <color indexed="81"/>
      <name val="Tahoma"/>
      <family val="2"/>
    </font>
    <font>
      <sz val="12"/>
      <color indexed="81"/>
      <name val="Tahoma"/>
      <family val="2"/>
    </font>
    <font>
      <u/>
      <sz val="12"/>
      <color indexed="81"/>
      <name val="Tahoma"/>
      <family val="2"/>
    </font>
    <font>
      <b/>
      <sz val="10"/>
      <color indexed="81"/>
      <name val="Tahoma"/>
      <family val="2"/>
    </font>
    <font>
      <sz val="10"/>
      <color indexed="81"/>
      <name val="Tahoma"/>
      <family val="2"/>
    </font>
    <font>
      <sz val="8"/>
      <color indexed="81"/>
      <name val="Tahoma"/>
      <family val="2"/>
    </font>
    <font>
      <b/>
      <sz val="11"/>
      <color indexed="81"/>
      <name val="Tahoma"/>
      <family val="2"/>
    </font>
    <font>
      <sz val="11"/>
      <color indexed="81"/>
      <name val="Tahoma"/>
      <family val="2"/>
    </font>
    <font>
      <b/>
      <sz val="8"/>
      <color indexed="81"/>
      <name val="Tahoma"/>
      <family val="2"/>
    </font>
    <font>
      <b/>
      <sz val="9"/>
      <color indexed="81"/>
      <name val="Tahoma"/>
      <family val="2"/>
    </font>
    <font>
      <sz val="9"/>
      <color indexed="81"/>
      <name val="Tahoma"/>
      <family val="2"/>
    </font>
    <font>
      <i/>
      <sz val="9"/>
      <name val="Arial"/>
      <family val="2"/>
    </font>
    <font>
      <sz val="10"/>
      <name val="Arial"/>
    </font>
    <font>
      <vertAlign val="superscript"/>
      <sz val="10"/>
      <name val="Arial"/>
      <family val="2"/>
    </font>
    <font>
      <b/>
      <sz val="10"/>
      <color indexed="12"/>
      <name val="Arial"/>
      <family val="2"/>
    </font>
    <font>
      <b/>
      <sz val="10"/>
      <color theme="8" tint="0.79998168889431442"/>
      <name val="Arial"/>
      <family val="2"/>
    </font>
    <font>
      <b/>
      <u/>
      <sz val="12"/>
      <color indexed="9"/>
      <name val="Tahoma"/>
      <family val="2"/>
    </font>
    <font>
      <b/>
      <sz val="8"/>
      <color indexed="9"/>
      <name val="Tahoma"/>
      <family val="2"/>
    </font>
    <font>
      <b/>
      <sz val="10"/>
      <color indexed="9"/>
      <name val="Tahoma"/>
      <family val="2"/>
    </font>
    <font>
      <sz val="8"/>
      <color indexed="9"/>
      <name val="Tahoma"/>
      <family val="2"/>
    </font>
    <font>
      <b/>
      <u/>
      <sz val="11"/>
      <color indexed="81"/>
      <name val="Tahoma"/>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E6EAB0"/>
        <bgColor indexed="64"/>
      </patternFill>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9999FF"/>
        <bgColor indexed="64"/>
      </patternFill>
    </fill>
    <fill>
      <patternFill patternType="solid">
        <fgColor theme="7" tint="-0.249977111117893"/>
        <bgColor indexed="64"/>
      </patternFill>
    </fill>
    <fill>
      <patternFill patternType="solid">
        <fgColor indexed="13"/>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5" fontId="1" fillId="0" borderId="0" applyFont="0" applyFill="0" applyBorder="0" applyAlignment="0" applyProtection="0"/>
    <xf numFmtId="9" fontId="1" fillId="0" borderId="0" applyFont="0" applyFill="0" applyBorder="0" applyAlignment="0" applyProtection="0"/>
    <xf numFmtId="0" fontId="7" fillId="0" borderId="0"/>
    <xf numFmtId="166" fontId="4" fillId="0" borderId="0" applyFont="0" applyFill="0" applyBorder="0" applyAlignment="0" applyProtection="0"/>
    <xf numFmtId="167"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4" fillId="0" borderId="0" applyFont="0" applyFill="0" applyBorder="0" applyAlignment="0" applyProtection="0"/>
    <xf numFmtId="0" fontId="7" fillId="0" borderId="0"/>
    <xf numFmtId="170" fontId="4" fillId="0" borderId="0" applyFont="0" applyFill="0" applyBorder="0" applyAlignment="0" applyProtection="0"/>
    <xf numFmtId="0" fontId="27" fillId="0" borderId="0"/>
  </cellStyleXfs>
  <cellXfs count="436">
    <xf numFmtId="0" fontId="0" fillId="0" borderId="0" xfId="0"/>
    <xf numFmtId="4" fontId="6" fillId="0" borderId="0" xfId="0" applyNumberFormat="1" applyFont="1" applyAlignment="1" applyProtection="1">
      <alignment horizontal="left"/>
      <protection hidden="1"/>
    </xf>
    <xf numFmtId="0" fontId="6" fillId="0" borderId="0" xfId="0" applyFont="1" applyAlignment="1" applyProtection="1">
      <alignment horizontal="left"/>
      <protection hidden="1"/>
    </xf>
    <xf numFmtId="0" fontId="6" fillId="0" borderId="0" xfId="0" applyNumberFormat="1" applyFont="1" applyAlignment="1" applyProtection="1">
      <alignment horizontal="left"/>
      <protection hidden="1"/>
    </xf>
    <xf numFmtId="0" fontId="0" fillId="0" borderId="0" xfId="0" applyProtection="1">
      <protection hidden="1"/>
    </xf>
    <xf numFmtId="0" fontId="0" fillId="0" borderId="0" xfId="0" applyAlignment="1" applyProtection="1">
      <protection hidden="1"/>
    </xf>
    <xf numFmtId="4" fontId="6" fillId="0" borderId="0" xfId="0" applyNumberFormat="1" applyFont="1" applyFill="1" applyAlignment="1" applyProtection="1">
      <alignment horizontal="left"/>
      <protection hidden="1"/>
    </xf>
    <xf numFmtId="0" fontId="6" fillId="0" borderId="0" xfId="0" applyNumberFormat="1" applyFont="1" applyFill="1" applyAlignment="1" applyProtection="1">
      <alignment horizontal="left"/>
      <protection hidden="1"/>
    </xf>
    <xf numFmtId="0" fontId="0" fillId="0" borderId="0" xfId="0" applyProtection="1">
      <protection locked="0"/>
    </xf>
    <xf numFmtId="0" fontId="0" fillId="0" borderId="0" xfId="0" applyAlignment="1" applyProtection="1">
      <protection locked="0"/>
    </xf>
    <xf numFmtId="0" fontId="10" fillId="0" borderId="0" xfId="0" applyFont="1" applyProtection="1">
      <protection locked="0"/>
    </xf>
    <xf numFmtId="0" fontId="9" fillId="0" borderId="0" xfId="0" applyFont="1" applyProtection="1">
      <protection hidden="1"/>
    </xf>
    <xf numFmtId="0" fontId="9" fillId="0" borderId="0" xfId="0" applyNumberFormat="1" applyFont="1" applyProtection="1">
      <protection hidden="1"/>
    </xf>
    <xf numFmtId="0" fontId="9" fillId="0" borderId="0" xfId="0" applyFont="1" applyAlignment="1" applyProtection="1">
      <protection hidden="1"/>
    </xf>
    <xf numFmtId="0" fontId="10" fillId="0" borderId="0" xfId="0" applyFont="1" applyProtection="1">
      <protection hidden="1"/>
    </xf>
    <xf numFmtId="0" fontId="9" fillId="3" borderId="1" xfId="0" applyFont="1" applyFill="1" applyBorder="1" applyAlignment="1" applyProtection="1">
      <alignment horizontal="center" vertical="justify"/>
      <protection hidden="1"/>
    </xf>
    <xf numFmtId="0" fontId="9" fillId="3" borderId="17" xfId="0" applyFont="1" applyFill="1" applyBorder="1" applyAlignment="1" applyProtection="1">
      <alignment horizontal="center" vertical="justify"/>
      <protection hidden="1"/>
    </xf>
    <xf numFmtId="0" fontId="14" fillId="0" borderId="0" xfId="0" applyFont="1" applyProtection="1">
      <protection hidden="1"/>
    </xf>
    <xf numFmtId="0" fontId="9" fillId="6" borderId="26" xfId="0" applyFont="1" applyFill="1" applyBorder="1" applyAlignment="1" applyProtection="1">
      <alignment horizontal="center" vertical="center"/>
      <protection hidden="1"/>
    </xf>
    <xf numFmtId="0" fontId="2" fillId="5" borderId="9" xfId="0" applyFont="1" applyFill="1" applyBorder="1" applyAlignment="1" applyProtection="1">
      <alignment horizontal="center" vertical="justify"/>
    </xf>
    <xf numFmtId="0" fontId="9" fillId="6" borderId="30" xfId="0" applyFont="1" applyFill="1" applyBorder="1" applyAlignment="1" applyProtection="1">
      <alignment horizontal="center" vertical="center"/>
      <protection hidden="1"/>
    </xf>
    <xf numFmtId="4" fontId="3" fillId="0" borderId="32" xfId="0" applyNumberFormat="1" applyFont="1" applyFill="1" applyBorder="1" applyAlignment="1" applyProtection="1">
      <alignment horizontal="justify" vertical="top"/>
      <protection locked="0"/>
    </xf>
    <xf numFmtId="4" fontId="3" fillId="0" borderId="13" xfId="0" applyNumberFormat="1" applyFont="1" applyFill="1" applyBorder="1" applyAlignment="1" applyProtection="1">
      <alignment horizontal="justify" vertical="center"/>
      <protection locked="0"/>
    </xf>
    <xf numFmtId="0" fontId="3" fillId="0" borderId="13"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justify" vertical="top"/>
      <protection locked="0"/>
    </xf>
    <xf numFmtId="0" fontId="3" fillId="0" borderId="13" xfId="0" applyNumberFormat="1" applyFont="1" applyFill="1" applyBorder="1" applyAlignment="1" applyProtection="1">
      <alignment horizontal="center" vertical="top"/>
      <protection locked="0"/>
    </xf>
    <xf numFmtId="0" fontId="3" fillId="8" borderId="13" xfId="2" applyNumberFormat="1" applyFont="1" applyFill="1" applyBorder="1" applyAlignment="1" applyProtection="1">
      <alignment horizontal="center" vertical="top"/>
      <protection hidden="1"/>
    </xf>
    <xf numFmtId="4" fontId="3" fillId="0" borderId="13" xfId="0" applyNumberFormat="1" applyFont="1" applyFill="1" applyBorder="1" applyAlignment="1" applyProtection="1">
      <alignment horizontal="right" vertical="top"/>
      <protection locked="0"/>
    </xf>
    <xf numFmtId="9" fontId="3" fillId="6" borderId="14" xfId="2" applyFont="1" applyFill="1" applyBorder="1" applyAlignment="1" applyProtection="1">
      <alignment horizontal="right" vertical="top"/>
    </xf>
    <xf numFmtId="9" fontId="3" fillId="6" borderId="15" xfId="2" applyFont="1" applyFill="1" applyBorder="1" applyAlignment="1" applyProtection="1">
      <alignment horizontal="center" vertical="top"/>
      <protection hidden="1"/>
    </xf>
    <xf numFmtId="9" fontId="3" fillId="6" borderId="34" xfId="2" applyNumberFormat="1" applyFont="1" applyFill="1" applyBorder="1" applyAlignment="1" applyProtection="1">
      <alignment horizontal="center" vertical="top"/>
      <protection hidden="1"/>
    </xf>
    <xf numFmtId="4" fontId="3" fillId="0" borderId="0" xfId="0" applyNumberFormat="1" applyFont="1" applyAlignment="1" applyProtection="1">
      <alignment horizontal="justify" vertical="top"/>
      <protection hidden="1"/>
    </xf>
    <xf numFmtId="0" fontId="3" fillId="0" borderId="0" xfId="0" applyFont="1" applyAlignment="1" applyProtection="1">
      <alignment horizontal="justify" vertical="top"/>
      <protection hidden="1"/>
    </xf>
    <xf numFmtId="0" fontId="3" fillId="0" borderId="2" xfId="0" applyNumberFormat="1" applyFont="1" applyFill="1" applyBorder="1" applyAlignment="1" applyProtection="1">
      <alignment horizontal="center" vertical="top"/>
      <protection locked="0"/>
    </xf>
    <xf numFmtId="0" fontId="3" fillId="0" borderId="2" xfId="0" applyFont="1" applyFill="1" applyBorder="1" applyAlignment="1" applyProtection="1">
      <alignment horizontal="justify" vertical="top"/>
      <protection locked="0"/>
    </xf>
    <xf numFmtId="4" fontId="3" fillId="0" borderId="36" xfId="0" applyNumberFormat="1" applyFont="1" applyFill="1" applyBorder="1" applyAlignment="1" applyProtection="1">
      <alignment horizontal="justify" vertical="top"/>
      <protection locked="0"/>
    </xf>
    <xf numFmtId="4" fontId="3" fillId="0" borderId="37" xfId="0" applyNumberFormat="1" applyFont="1" applyFill="1" applyBorder="1" applyAlignment="1" applyProtection="1">
      <alignment horizontal="justify" vertical="top"/>
      <protection locked="0"/>
    </xf>
    <xf numFmtId="0" fontId="3" fillId="0" borderId="14" xfId="0" applyFont="1" applyFill="1" applyBorder="1" applyAlignment="1" applyProtection="1">
      <alignment horizontal="justify" vertical="top"/>
      <protection locked="0"/>
    </xf>
    <xf numFmtId="0" fontId="3" fillId="0" borderId="13" xfId="0" applyFont="1" applyFill="1" applyBorder="1" applyAlignment="1" applyProtection="1">
      <alignment horizontal="justify" vertical="top" wrapText="1"/>
      <protection locked="0"/>
    </xf>
    <xf numFmtId="9" fontId="3" fillId="0" borderId="0" xfId="2" applyFont="1" applyAlignment="1" applyProtection="1">
      <alignment horizontal="justify" vertical="top"/>
      <protection hidden="1"/>
    </xf>
    <xf numFmtId="4" fontId="3" fillId="0" borderId="2" xfId="0" applyNumberFormat="1" applyFont="1" applyFill="1" applyBorder="1" applyAlignment="1" applyProtection="1">
      <alignment horizontal="right" vertical="top"/>
      <protection locked="0"/>
    </xf>
    <xf numFmtId="4" fontId="10" fillId="6" borderId="17" xfId="0" applyNumberFormat="1" applyFont="1" applyFill="1" applyBorder="1" applyAlignment="1" applyProtection="1">
      <alignment vertical="center"/>
      <protection hidden="1"/>
    </xf>
    <xf numFmtId="0" fontId="10" fillId="6" borderId="17" xfId="0" applyFont="1" applyFill="1" applyBorder="1" applyAlignment="1" applyProtection="1">
      <alignment vertical="center"/>
      <protection hidden="1"/>
    </xf>
    <xf numFmtId="0" fontId="10" fillId="6" borderId="1" xfId="0" applyFont="1" applyFill="1" applyBorder="1" applyAlignment="1" applyProtection="1">
      <alignment vertical="center"/>
      <protection hidden="1"/>
    </xf>
    <xf numFmtId="0" fontId="10" fillId="6" borderId="18" xfId="0" applyNumberFormat="1" applyFont="1" applyFill="1" applyBorder="1" applyAlignment="1" applyProtection="1">
      <alignment vertical="center"/>
      <protection hidden="1"/>
    </xf>
    <xf numFmtId="0" fontId="10" fillId="6" borderId="40" xfId="0" applyFont="1" applyFill="1" applyBorder="1" applyAlignment="1" applyProtection="1">
      <alignment vertical="center"/>
      <protection hidden="1"/>
    </xf>
    <xf numFmtId="0" fontId="10" fillId="6" borderId="41" xfId="0" applyFont="1" applyFill="1" applyBorder="1" applyAlignment="1" applyProtection="1">
      <alignment vertical="center"/>
      <protection hidden="1"/>
    </xf>
    <xf numFmtId="168" fontId="10" fillId="6" borderId="41" xfId="0" applyNumberFormat="1" applyFont="1" applyFill="1" applyBorder="1" applyAlignment="1" applyProtection="1">
      <alignment vertical="center"/>
      <protection hidden="1"/>
    </xf>
    <xf numFmtId="168" fontId="10" fillId="6" borderId="41" xfId="0" applyNumberFormat="1" applyFont="1" applyFill="1" applyBorder="1" applyAlignment="1" applyProtection="1">
      <alignment horizontal="center" vertical="center"/>
      <protection hidden="1"/>
    </xf>
    <xf numFmtId="0" fontId="10" fillId="6" borderId="42" xfId="0" applyFont="1" applyFill="1" applyBorder="1" applyAlignment="1" applyProtection="1">
      <alignment vertical="center"/>
      <protection hidden="1"/>
    </xf>
    <xf numFmtId="0" fontId="10" fillId="6" borderId="18" xfId="0" applyFont="1" applyFill="1" applyBorder="1" applyAlignment="1" applyProtection="1">
      <alignment vertical="center"/>
      <protection hidden="1"/>
    </xf>
    <xf numFmtId="4" fontId="10" fillId="6" borderId="43" xfId="0" applyNumberFormat="1" applyFont="1" applyFill="1" applyBorder="1" applyAlignment="1" applyProtection="1">
      <alignment vertical="center"/>
      <protection hidden="1"/>
    </xf>
    <xf numFmtId="9" fontId="10" fillId="6" borderId="44" xfId="2" applyNumberFormat="1" applyFont="1" applyFill="1" applyBorder="1" applyAlignment="1" applyProtection="1">
      <alignment vertical="center"/>
      <protection hidden="1"/>
    </xf>
    <xf numFmtId="168" fontId="10" fillId="6" borderId="44" xfId="0" applyNumberFormat="1" applyFont="1" applyFill="1" applyBorder="1" applyAlignment="1" applyProtection="1">
      <alignment vertical="center"/>
      <protection hidden="1"/>
    </xf>
    <xf numFmtId="0" fontId="10" fillId="6" borderId="43" xfId="0" applyFont="1" applyFill="1" applyBorder="1" applyAlignment="1" applyProtection="1">
      <alignment vertical="center"/>
      <protection hidden="1"/>
    </xf>
    <xf numFmtId="9" fontId="10" fillId="6" borderId="1" xfId="2" applyFont="1" applyFill="1" applyBorder="1" applyAlignment="1" applyProtection="1">
      <alignment horizontal="center" vertical="center"/>
      <protection hidden="1"/>
    </xf>
    <xf numFmtId="0" fontId="13" fillId="0" borderId="0" xfId="0" applyFont="1" applyAlignment="1" applyProtection="1">
      <alignment vertical="center"/>
      <protection hidden="1"/>
    </xf>
    <xf numFmtId="4" fontId="10" fillId="7" borderId="17" xfId="0" applyNumberFormat="1" applyFont="1" applyFill="1" applyBorder="1" applyAlignment="1" applyProtection="1">
      <alignment vertical="center"/>
      <protection hidden="1"/>
    </xf>
    <xf numFmtId="4" fontId="10" fillId="7" borderId="18" xfId="0" applyNumberFormat="1" applyFont="1" applyFill="1" applyBorder="1" applyAlignment="1" applyProtection="1">
      <alignment vertical="center"/>
      <protection hidden="1"/>
    </xf>
    <xf numFmtId="4" fontId="10" fillId="7" borderId="1" xfId="0" applyNumberFormat="1" applyFont="1" applyFill="1" applyBorder="1" applyAlignment="1" applyProtection="1">
      <alignment vertical="center"/>
      <protection hidden="1"/>
    </xf>
    <xf numFmtId="0" fontId="10" fillId="7" borderId="18" xfId="0" applyNumberFormat="1" applyFont="1" applyFill="1" applyBorder="1" applyAlignment="1" applyProtection="1">
      <alignment vertical="center"/>
      <protection hidden="1"/>
    </xf>
    <xf numFmtId="9" fontId="10" fillId="7" borderId="1" xfId="2" applyFont="1" applyFill="1" applyBorder="1" applyAlignment="1" applyProtection="1">
      <alignment vertical="center"/>
      <protection hidden="1"/>
    </xf>
    <xf numFmtId="9" fontId="10" fillId="7" borderId="41" xfId="2" applyFont="1" applyFill="1" applyBorder="1" applyAlignment="1" applyProtection="1">
      <alignment vertical="center"/>
      <protection hidden="1"/>
    </xf>
    <xf numFmtId="9" fontId="10" fillId="7" borderId="44" xfId="2" applyFont="1" applyFill="1" applyBorder="1" applyAlignment="1" applyProtection="1">
      <alignment vertical="center"/>
      <protection hidden="1"/>
    </xf>
    <xf numFmtId="9" fontId="11" fillId="7" borderId="1" xfId="2" applyNumberFormat="1" applyFont="1" applyFill="1" applyBorder="1" applyAlignment="1" applyProtection="1">
      <alignment vertical="center"/>
      <protection hidden="1"/>
    </xf>
    <xf numFmtId="10" fontId="14" fillId="0" borderId="0" xfId="0" applyNumberFormat="1" applyFont="1" applyProtection="1">
      <protection hidden="1"/>
    </xf>
    <xf numFmtId="4" fontId="10" fillId="9" borderId="17" xfId="0" applyNumberFormat="1" applyFont="1" applyFill="1" applyBorder="1" applyAlignment="1" applyProtection="1">
      <alignment vertical="center"/>
      <protection hidden="1"/>
    </xf>
    <xf numFmtId="4" fontId="10" fillId="9" borderId="18" xfId="0" applyNumberFormat="1" applyFont="1" applyFill="1" applyBorder="1" applyAlignment="1" applyProtection="1">
      <alignment vertical="center"/>
      <protection hidden="1"/>
    </xf>
    <xf numFmtId="9" fontId="11" fillId="9" borderId="18" xfId="2" applyFont="1" applyFill="1" applyBorder="1" applyAlignment="1" applyProtection="1">
      <alignment vertical="center"/>
      <protection hidden="1"/>
    </xf>
    <xf numFmtId="0" fontId="10" fillId="9" borderId="18" xfId="0" applyNumberFormat="1" applyFont="1" applyFill="1" applyBorder="1" applyAlignment="1" applyProtection="1">
      <alignment vertical="center"/>
      <protection hidden="1"/>
    </xf>
    <xf numFmtId="9" fontId="10" fillId="9" borderId="1" xfId="2" applyFont="1" applyFill="1" applyBorder="1" applyAlignment="1" applyProtection="1">
      <alignment vertical="center"/>
      <protection hidden="1"/>
    </xf>
    <xf numFmtId="9" fontId="10" fillId="9" borderId="41" xfId="2" applyFont="1" applyFill="1" applyBorder="1" applyAlignment="1" applyProtection="1">
      <alignment vertical="center"/>
      <protection hidden="1"/>
    </xf>
    <xf numFmtId="9" fontId="10" fillId="9" borderId="44" xfId="2" applyFont="1" applyFill="1" applyBorder="1" applyAlignment="1" applyProtection="1">
      <alignment vertical="center"/>
      <protection hidden="1"/>
    </xf>
    <xf numFmtId="9" fontId="11" fillId="9" borderId="1" xfId="2" applyNumberFormat="1" applyFont="1" applyFill="1" applyBorder="1" applyAlignment="1" applyProtection="1">
      <alignment vertical="center"/>
      <protection hidden="1"/>
    </xf>
    <xf numFmtId="4" fontId="10" fillId="9" borderId="12" xfId="0" applyNumberFormat="1" applyFont="1" applyFill="1" applyBorder="1" applyAlignment="1" applyProtection="1">
      <alignment vertical="center"/>
      <protection hidden="1"/>
    </xf>
    <xf numFmtId="4" fontId="10" fillId="9" borderId="11" xfId="0" applyNumberFormat="1" applyFont="1" applyFill="1" applyBorder="1" applyAlignment="1" applyProtection="1">
      <alignment vertical="center"/>
      <protection hidden="1"/>
    </xf>
    <xf numFmtId="9" fontId="11" fillId="9" borderId="11" xfId="2" applyFont="1" applyFill="1" applyBorder="1" applyAlignment="1" applyProtection="1">
      <alignment vertical="center"/>
      <protection hidden="1"/>
    </xf>
    <xf numFmtId="0" fontId="10" fillId="9" borderId="11" xfId="0" applyNumberFormat="1" applyFont="1" applyFill="1" applyBorder="1" applyAlignment="1" applyProtection="1">
      <alignment vertical="center"/>
      <protection hidden="1"/>
    </xf>
    <xf numFmtId="0" fontId="11" fillId="9" borderId="18" xfId="2" applyNumberFormat="1" applyFont="1" applyFill="1" applyBorder="1" applyAlignment="1" applyProtection="1">
      <alignment vertical="center"/>
      <protection hidden="1"/>
    </xf>
    <xf numFmtId="9" fontId="10" fillId="9" borderId="18" xfId="2" applyFont="1" applyFill="1" applyBorder="1" applyAlignment="1" applyProtection="1">
      <alignment vertical="center"/>
      <protection hidden="1"/>
    </xf>
    <xf numFmtId="169" fontId="11" fillId="9" borderId="19" xfId="2" applyNumberFormat="1" applyFont="1" applyFill="1" applyBorder="1" applyAlignment="1" applyProtection="1">
      <alignment vertical="center"/>
      <protection hidden="1"/>
    </xf>
    <xf numFmtId="0" fontId="0" fillId="0" borderId="0" xfId="0" applyNumberFormat="1" applyProtection="1">
      <protection hidden="1"/>
    </xf>
    <xf numFmtId="9" fontId="0" fillId="0" borderId="0" xfId="0" applyNumberFormat="1" applyProtection="1">
      <protection hidden="1"/>
    </xf>
    <xf numFmtId="9" fontId="0" fillId="0" borderId="0" xfId="2" applyFont="1" applyProtection="1">
      <protection hidden="1"/>
    </xf>
    <xf numFmtId="4" fontId="6" fillId="0" borderId="0" xfId="0" applyNumberFormat="1" applyFont="1" applyFill="1" applyAlignment="1" applyProtection="1">
      <alignment horizontal="left"/>
      <protection locked="0"/>
    </xf>
    <xf numFmtId="0" fontId="9" fillId="3" borderId="18" xfId="0" applyFont="1" applyFill="1" applyBorder="1" applyAlignment="1" applyProtection="1">
      <alignment horizontal="center" vertical="justify"/>
      <protection hidden="1"/>
    </xf>
    <xf numFmtId="0" fontId="6" fillId="0" borderId="0" xfId="0" applyNumberFormat="1" applyFont="1" applyAlignment="1" applyProtection="1">
      <alignment horizontal="center"/>
      <protection hidden="1"/>
    </xf>
    <xf numFmtId="4" fontId="6" fillId="0" borderId="0" xfId="0" applyNumberFormat="1" applyFont="1" applyAlignment="1" applyProtection="1">
      <alignment horizontal="left"/>
      <protection locked="0"/>
    </xf>
    <xf numFmtId="0" fontId="6" fillId="0" borderId="0" xfId="0" applyFont="1" applyAlignment="1" applyProtection="1">
      <alignment horizontal="left"/>
      <protection locked="0"/>
    </xf>
    <xf numFmtId="0" fontId="6" fillId="0" borderId="0" xfId="0" applyNumberFormat="1" applyFont="1" applyAlignment="1" applyProtection="1">
      <alignment horizontal="center"/>
      <protection locked="0"/>
    </xf>
    <xf numFmtId="0" fontId="6" fillId="0" borderId="0" xfId="0" applyNumberFormat="1" applyFont="1" applyFill="1" applyAlignment="1" applyProtection="1">
      <alignment horizontal="center"/>
      <protection hidden="1"/>
    </xf>
    <xf numFmtId="0" fontId="0" fillId="0" borderId="1" xfId="0" applyBorder="1" applyProtection="1">
      <protection hidden="1"/>
    </xf>
    <xf numFmtId="0" fontId="2" fillId="0" borderId="0" xfId="0" applyFont="1" applyAlignment="1" applyProtection="1">
      <alignment horizontal="justify" vertical="center"/>
      <protection locked="0"/>
    </xf>
    <xf numFmtId="0" fontId="2" fillId="0" borderId="0" xfId="0" applyFont="1" applyProtection="1">
      <protection locked="0"/>
    </xf>
    <xf numFmtId="0" fontId="2" fillId="0" borderId="0" xfId="0" applyFont="1" applyAlignment="1" applyProtection="1">
      <protection locked="0"/>
    </xf>
    <xf numFmtId="0" fontId="2" fillId="10" borderId="26" xfId="0" applyFont="1" applyFill="1" applyBorder="1" applyAlignment="1" applyProtection="1">
      <alignment horizontal="center" vertical="center"/>
      <protection hidden="1"/>
    </xf>
    <xf numFmtId="0" fontId="2" fillId="10" borderId="17" xfId="0" applyFont="1" applyFill="1" applyBorder="1" applyAlignment="1" applyProtection="1">
      <alignment horizontal="left"/>
      <protection hidden="1"/>
    </xf>
    <xf numFmtId="0" fontId="2" fillId="10" borderId="17" xfId="0" applyNumberFormat="1" applyFont="1" applyFill="1" applyBorder="1" applyAlignment="1" applyProtection="1">
      <alignment horizontal="center"/>
      <protection hidden="1"/>
    </xf>
    <xf numFmtId="0" fontId="2" fillId="10" borderId="1" xfId="0" applyFont="1" applyFill="1" applyBorder="1" applyAlignment="1" applyProtection="1">
      <alignment horizontal="center"/>
      <protection hidden="1"/>
    </xf>
    <xf numFmtId="0" fontId="2" fillId="10" borderId="30" xfId="0" applyFont="1" applyFill="1" applyBorder="1" applyAlignment="1" applyProtection="1">
      <alignment horizontal="center" vertical="center"/>
      <protection hidden="1"/>
    </xf>
    <xf numFmtId="0" fontId="9" fillId="6" borderId="39" xfId="0" applyFont="1" applyFill="1" applyBorder="1" applyAlignment="1" applyProtection="1">
      <alignment horizontal="center" vertical="center"/>
      <protection hidden="1"/>
    </xf>
    <xf numFmtId="9" fontId="3" fillId="10" borderId="13" xfId="2" applyFont="1" applyFill="1" applyBorder="1" applyAlignment="1" applyProtection="1">
      <alignment horizontal="center" vertical="top"/>
      <protection hidden="1"/>
    </xf>
    <xf numFmtId="9" fontId="3" fillId="6" borderId="47" xfId="2" applyFont="1" applyFill="1" applyBorder="1" applyAlignment="1" applyProtection="1">
      <alignment horizontal="right" vertical="top"/>
    </xf>
    <xf numFmtId="9" fontId="3" fillId="6" borderId="2" xfId="2" applyFont="1" applyFill="1" applyBorder="1" applyAlignment="1" applyProtection="1">
      <alignment horizontal="center" vertical="top"/>
      <protection hidden="1"/>
    </xf>
    <xf numFmtId="9" fontId="3" fillId="6" borderId="48" xfId="2" applyNumberFormat="1" applyFont="1" applyFill="1" applyBorder="1" applyAlignment="1" applyProtection="1">
      <alignment horizontal="center" vertical="top"/>
      <protection hidden="1"/>
    </xf>
    <xf numFmtId="9" fontId="3" fillId="10" borderId="2" xfId="2" applyFont="1" applyFill="1" applyBorder="1" applyAlignment="1" applyProtection="1">
      <alignment horizontal="center" vertical="top"/>
      <protection hidden="1"/>
    </xf>
    <xf numFmtId="168" fontId="3" fillId="8" borderId="2" xfId="0" applyNumberFormat="1" applyFont="1" applyFill="1" applyBorder="1" applyAlignment="1" applyProtection="1">
      <alignment horizontal="center" vertical="top"/>
      <protection hidden="1"/>
    </xf>
    <xf numFmtId="165" fontId="3" fillId="0" borderId="2" xfId="1" applyFont="1" applyFill="1" applyBorder="1" applyAlignment="1" applyProtection="1">
      <alignment horizontal="right" vertical="top"/>
      <protection locked="0"/>
    </xf>
    <xf numFmtId="0" fontId="3" fillId="0" borderId="7" xfId="0" applyFont="1" applyFill="1" applyBorder="1" applyAlignment="1" applyProtection="1">
      <alignment horizontal="justify" vertical="top"/>
      <protection locked="0"/>
    </xf>
    <xf numFmtId="0" fontId="3" fillId="0" borderId="2" xfId="0" applyNumberFormat="1" applyFont="1" applyFill="1" applyBorder="1" applyAlignment="1" applyProtection="1">
      <alignment horizontal="center" vertical="center"/>
      <protection locked="0"/>
    </xf>
    <xf numFmtId="9" fontId="3" fillId="4" borderId="2" xfId="2" applyFont="1" applyFill="1" applyBorder="1" applyAlignment="1" applyProtection="1">
      <alignment horizontal="center" vertical="top"/>
      <protection hidden="1"/>
    </xf>
    <xf numFmtId="165" fontId="3" fillId="0" borderId="2" xfId="1" applyFont="1" applyFill="1" applyBorder="1" applyAlignment="1" applyProtection="1">
      <alignment horizontal="justify" vertical="top"/>
      <protection locked="0"/>
    </xf>
    <xf numFmtId="4" fontId="3" fillId="0" borderId="2" xfId="0" applyNumberFormat="1" applyFont="1" applyFill="1" applyBorder="1" applyAlignment="1" applyProtection="1">
      <alignment horizontal="justify" vertical="center"/>
      <protection locked="0"/>
    </xf>
    <xf numFmtId="4" fontId="10" fillId="6" borderId="12" xfId="0" applyNumberFormat="1" applyFont="1" applyFill="1" applyBorder="1" applyAlignment="1" applyProtection="1">
      <alignment vertical="center"/>
      <protection hidden="1"/>
    </xf>
    <xf numFmtId="0" fontId="10" fillId="6" borderId="12" xfId="0" applyFont="1" applyFill="1" applyBorder="1" applyAlignment="1" applyProtection="1">
      <alignment vertical="center"/>
      <protection hidden="1"/>
    </xf>
    <xf numFmtId="0" fontId="10" fillId="6" borderId="6" xfId="0" applyFont="1" applyFill="1" applyBorder="1" applyAlignment="1" applyProtection="1">
      <alignment vertical="center"/>
      <protection hidden="1"/>
    </xf>
    <xf numFmtId="0" fontId="10" fillId="6" borderId="11" xfId="0" applyNumberFormat="1" applyFont="1" applyFill="1" applyBorder="1" applyAlignment="1" applyProtection="1">
      <alignment horizontal="center" vertical="center"/>
      <protection hidden="1"/>
    </xf>
    <xf numFmtId="0" fontId="10" fillId="6" borderId="50" xfId="0" applyFont="1" applyFill="1" applyBorder="1" applyAlignment="1" applyProtection="1">
      <alignment vertical="center"/>
      <protection hidden="1"/>
    </xf>
    <xf numFmtId="0" fontId="10" fillId="6" borderId="30" xfId="0" applyFont="1" applyFill="1" applyBorder="1" applyAlignment="1" applyProtection="1">
      <alignment vertical="center"/>
      <protection hidden="1"/>
    </xf>
    <xf numFmtId="168" fontId="10" fillId="6" borderId="30" xfId="0" applyNumberFormat="1" applyFont="1" applyFill="1" applyBorder="1" applyAlignment="1" applyProtection="1">
      <alignment vertical="center"/>
      <protection hidden="1"/>
    </xf>
    <xf numFmtId="168" fontId="10" fillId="6" borderId="30" xfId="0" applyNumberFormat="1" applyFont="1" applyFill="1" applyBorder="1" applyAlignment="1" applyProtection="1">
      <alignment horizontal="center" vertical="center"/>
      <protection hidden="1"/>
    </xf>
    <xf numFmtId="4" fontId="10" fillId="6" borderId="51" xfId="0" applyNumberFormat="1" applyFont="1" applyFill="1" applyBorder="1" applyAlignment="1" applyProtection="1">
      <alignment vertical="center"/>
      <protection hidden="1"/>
    </xf>
    <xf numFmtId="9" fontId="10" fillId="6" borderId="11" xfId="2" applyFont="1" applyFill="1" applyBorder="1" applyAlignment="1" applyProtection="1">
      <alignment vertical="center"/>
      <protection hidden="1"/>
    </xf>
    <xf numFmtId="9" fontId="10" fillId="6" borderId="6" xfId="2" applyFont="1" applyFill="1" applyBorder="1" applyAlignment="1" applyProtection="1">
      <alignment vertical="center"/>
      <protection hidden="1"/>
    </xf>
    <xf numFmtId="168" fontId="10" fillId="6" borderId="51" xfId="0" applyNumberFormat="1" applyFont="1" applyFill="1" applyBorder="1" applyAlignment="1" applyProtection="1">
      <alignment vertical="center"/>
      <protection hidden="1"/>
    </xf>
    <xf numFmtId="0" fontId="10" fillId="6" borderId="31" xfId="0" applyFont="1" applyFill="1" applyBorder="1" applyAlignment="1" applyProtection="1">
      <alignment vertical="center"/>
      <protection hidden="1"/>
    </xf>
    <xf numFmtId="168" fontId="10" fillId="6" borderId="31" xfId="0" applyNumberFormat="1" applyFont="1" applyFill="1" applyBorder="1" applyAlignment="1" applyProtection="1">
      <alignment vertical="center"/>
      <protection hidden="1"/>
    </xf>
    <xf numFmtId="9" fontId="10" fillId="6" borderId="31" xfId="2" applyFont="1" applyFill="1" applyBorder="1" applyAlignment="1" applyProtection="1">
      <alignment horizontal="center" vertical="center"/>
      <protection hidden="1"/>
    </xf>
    <xf numFmtId="4" fontId="10" fillId="7" borderId="3" xfId="0" applyNumberFormat="1" applyFont="1" applyFill="1" applyBorder="1" applyAlignment="1" applyProtection="1">
      <alignment vertical="center"/>
      <protection hidden="1"/>
    </xf>
    <xf numFmtId="4" fontId="10" fillId="7" borderId="4" xfId="0" applyNumberFormat="1" applyFont="1" applyFill="1" applyBorder="1" applyAlignment="1" applyProtection="1">
      <alignment vertical="center"/>
      <protection hidden="1"/>
    </xf>
    <xf numFmtId="4" fontId="10" fillId="7" borderId="9" xfId="0" applyNumberFormat="1" applyFont="1" applyFill="1" applyBorder="1" applyAlignment="1" applyProtection="1">
      <alignment vertical="center"/>
      <protection hidden="1"/>
    </xf>
    <xf numFmtId="0" fontId="10" fillId="7" borderId="4" xfId="0" applyNumberFormat="1" applyFont="1" applyFill="1" applyBorder="1" applyAlignment="1" applyProtection="1">
      <alignment horizontal="center" vertical="center"/>
      <protection hidden="1"/>
    </xf>
    <xf numFmtId="9" fontId="10" fillId="7" borderId="9" xfId="2" applyFont="1" applyFill="1" applyBorder="1" applyAlignment="1" applyProtection="1">
      <alignment vertical="center"/>
      <protection hidden="1"/>
    </xf>
    <xf numFmtId="169" fontId="11" fillId="7" borderId="19" xfId="2" applyNumberFormat="1" applyFont="1" applyFill="1" applyBorder="1" applyAlignment="1" applyProtection="1">
      <alignment vertical="center"/>
      <protection hidden="1"/>
    </xf>
    <xf numFmtId="0" fontId="10" fillId="9" borderId="18" xfId="0" applyNumberFormat="1" applyFont="1" applyFill="1" applyBorder="1" applyAlignment="1" applyProtection="1">
      <alignment horizontal="center" vertical="center"/>
      <protection hidden="1"/>
    </xf>
    <xf numFmtId="4" fontId="10" fillId="9" borderId="1" xfId="0" applyNumberFormat="1" applyFont="1" applyFill="1" applyBorder="1" applyAlignment="1" applyProtection="1">
      <alignment vertical="center"/>
      <protection hidden="1"/>
    </xf>
    <xf numFmtId="9" fontId="10" fillId="9" borderId="40" xfId="2" applyFont="1" applyFill="1" applyBorder="1" applyAlignment="1" applyProtection="1">
      <alignment vertical="center"/>
      <protection hidden="1"/>
    </xf>
    <xf numFmtId="4" fontId="10" fillId="9" borderId="38" xfId="0" applyNumberFormat="1" applyFont="1" applyFill="1" applyBorder="1" applyAlignment="1" applyProtection="1">
      <alignment vertical="center"/>
      <protection hidden="1"/>
    </xf>
    <xf numFmtId="4" fontId="10" fillId="9" borderId="0" xfId="0" applyNumberFormat="1" applyFont="1" applyFill="1" applyBorder="1" applyAlignment="1" applyProtection="1">
      <alignment vertical="center"/>
      <protection hidden="1"/>
    </xf>
    <xf numFmtId="9" fontId="11" fillId="9" borderId="0" xfId="2" applyFont="1" applyFill="1" applyBorder="1" applyAlignment="1" applyProtection="1">
      <alignment vertical="center"/>
      <protection hidden="1"/>
    </xf>
    <xf numFmtId="0" fontId="10" fillId="9" borderId="0" xfId="0" applyNumberFormat="1" applyFont="1" applyFill="1" applyBorder="1" applyAlignment="1" applyProtection="1">
      <alignment horizontal="center" vertical="center"/>
      <protection hidden="1"/>
    </xf>
    <xf numFmtId="9" fontId="10" fillId="9" borderId="8" xfId="2" applyFont="1" applyFill="1" applyBorder="1" applyAlignment="1" applyProtection="1">
      <alignment vertical="center"/>
      <protection hidden="1"/>
    </xf>
    <xf numFmtId="4" fontId="10" fillId="9" borderId="8" xfId="0" applyNumberFormat="1" applyFont="1" applyFill="1" applyBorder="1" applyAlignment="1" applyProtection="1">
      <alignment vertical="center"/>
      <protection hidden="1"/>
    </xf>
    <xf numFmtId="9" fontId="10" fillId="9" borderId="24" xfId="2" applyFont="1" applyFill="1" applyBorder="1" applyAlignment="1" applyProtection="1">
      <alignment vertical="center"/>
      <protection hidden="1"/>
    </xf>
    <xf numFmtId="4" fontId="10" fillId="9" borderId="4" xfId="0" applyNumberFormat="1" applyFont="1" applyFill="1" applyBorder="1" applyAlignment="1" applyProtection="1">
      <alignment vertical="center"/>
      <protection hidden="1"/>
    </xf>
    <xf numFmtId="9" fontId="10" fillId="9" borderId="33" xfId="2" applyFont="1" applyFill="1" applyBorder="1" applyAlignment="1" applyProtection="1">
      <alignment vertical="center"/>
      <protection hidden="1"/>
    </xf>
    <xf numFmtId="169" fontId="11" fillId="9" borderId="5" xfId="2" applyNumberFormat="1" applyFont="1" applyFill="1" applyBorder="1" applyAlignment="1" applyProtection="1">
      <alignment vertical="center"/>
      <protection hidden="1"/>
    </xf>
    <xf numFmtId="0" fontId="0" fillId="0" borderId="0" xfId="0" applyNumberFormat="1" applyAlignment="1" applyProtection="1">
      <alignment horizontal="center"/>
      <protection hidden="1"/>
    </xf>
    <xf numFmtId="0" fontId="3" fillId="0" borderId="15" xfId="0" applyFont="1" applyFill="1" applyBorder="1" applyAlignment="1" applyProtection="1">
      <alignment horizontal="justify" vertical="top"/>
      <protection locked="0"/>
    </xf>
    <xf numFmtId="4" fontId="3" fillId="0" borderId="37" xfId="0" applyNumberFormat="1" applyFont="1" applyFill="1" applyBorder="1" applyAlignment="1" applyProtection="1">
      <alignment horizontal="justify" vertical="top" wrapText="1"/>
      <protection locked="0"/>
    </xf>
    <xf numFmtId="4" fontId="3" fillId="0" borderId="16" xfId="0" applyNumberFormat="1" applyFont="1" applyFill="1" applyBorder="1" applyAlignment="1" applyProtection="1">
      <alignment horizontal="justify" vertical="top" wrapText="1"/>
      <protection locked="0"/>
    </xf>
    <xf numFmtId="4" fontId="3" fillId="0" borderId="34" xfId="0" applyNumberFormat="1" applyFont="1" applyFill="1" applyBorder="1" applyAlignment="1" applyProtection="1">
      <alignment horizontal="justify" vertical="top" wrapText="1"/>
      <protection locked="0"/>
    </xf>
    <xf numFmtId="0" fontId="3" fillId="0" borderId="47" xfId="0" applyFont="1" applyFill="1" applyBorder="1" applyAlignment="1" applyProtection="1">
      <alignment horizontal="justify" vertical="top" wrapText="1"/>
      <protection locked="0"/>
    </xf>
    <xf numFmtId="4" fontId="3" fillId="0" borderId="13" xfId="0" applyNumberFormat="1" applyFont="1" applyFill="1" applyBorder="1" applyAlignment="1" applyProtection="1">
      <alignment horizontal="justify" vertical="center" wrapText="1"/>
      <protection locked="0"/>
    </xf>
    <xf numFmtId="0" fontId="3" fillId="0" borderId="13"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top" wrapText="1"/>
      <protection locked="0"/>
    </xf>
    <xf numFmtId="9" fontId="3" fillId="10" borderId="13" xfId="2" applyFont="1" applyFill="1" applyBorder="1" applyAlignment="1" applyProtection="1">
      <alignment horizontal="center" vertical="top" wrapText="1"/>
      <protection hidden="1"/>
    </xf>
    <xf numFmtId="168" fontId="3" fillId="8" borderId="13" xfId="0" applyNumberFormat="1" applyFont="1" applyFill="1" applyBorder="1" applyAlignment="1" applyProtection="1">
      <alignment horizontal="center" vertical="top" wrapText="1"/>
      <protection hidden="1"/>
    </xf>
    <xf numFmtId="0" fontId="3" fillId="0" borderId="15" xfId="0" applyFont="1" applyFill="1" applyBorder="1" applyAlignment="1" applyProtection="1">
      <alignment horizontal="justify" vertical="top" wrapText="1"/>
      <protection locked="0"/>
    </xf>
    <xf numFmtId="4" fontId="3" fillId="0" borderId="2" xfId="0" applyNumberFormat="1" applyFont="1" applyFill="1" applyBorder="1" applyAlignment="1" applyProtection="1">
      <alignment horizontal="right" vertical="top" wrapText="1"/>
      <protection locked="0"/>
    </xf>
    <xf numFmtId="165" fontId="3" fillId="0" borderId="13" xfId="1" applyFont="1" applyFill="1" applyBorder="1" applyAlignment="1" applyProtection="1">
      <alignment horizontal="right" vertical="top" wrapText="1"/>
      <protection locked="0"/>
    </xf>
    <xf numFmtId="9" fontId="3" fillId="6" borderId="47" xfId="2" applyFont="1" applyFill="1" applyBorder="1" applyAlignment="1" applyProtection="1">
      <alignment horizontal="right" vertical="top" wrapText="1"/>
    </xf>
    <xf numFmtId="9" fontId="3" fillId="6" borderId="2" xfId="2" applyFont="1" applyFill="1" applyBorder="1" applyAlignment="1" applyProtection="1">
      <alignment horizontal="center" vertical="top" wrapText="1"/>
      <protection hidden="1"/>
    </xf>
    <xf numFmtId="9" fontId="3" fillId="6" borderId="48" xfId="2" applyNumberFormat="1" applyFont="1" applyFill="1" applyBorder="1" applyAlignment="1" applyProtection="1">
      <alignment horizontal="center" vertical="top" wrapText="1"/>
      <protection hidden="1"/>
    </xf>
    <xf numFmtId="0" fontId="3" fillId="0" borderId="0" xfId="0" applyFont="1" applyAlignment="1" applyProtection="1">
      <alignment horizontal="justify" vertical="top" wrapText="1"/>
      <protection hidden="1"/>
    </xf>
    <xf numFmtId="4" fontId="3" fillId="0" borderId="36" xfId="0" applyNumberFormat="1" applyFont="1" applyFill="1" applyBorder="1" applyAlignment="1" applyProtection="1">
      <alignment horizontal="justify" vertical="top" wrapText="1"/>
      <protection locked="0"/>
    </xf>
    <xf numFmtId="0" fontId="3" fillId="0" borderId="14" xfId="0" applyFont="1" applyFill="1" applyBorder="1" applyAlignment="1" applyProtection="1">
      <alignment horizontal="justify" vertical="top" wrapText="1"/>
      <protection locked="0"/>
    </xf>
    <xf numFmtId="0" fontId="3" fillId="0" borderId="2" xfId="0" applyNumberFormat="1" applyFont="1" applyFill="1" applyBorder="1" applyAlignment="1" applyProtection="1">
      <alignment horizontal="center" vertical="top" wrapText="1"/>
      <protection locked="0"/>
    </xf>
    <xf numFmtId="0" fontId="3" fillId="0" borderId="2" xfId="0" applyFont="1" applyFill="1" applyBorder="1" applyAlignment="1" applyProtection="1">
      <alignment horizontal="justify" vertical="top" wrapText="1"/>
      <protection locked="0"/>
    </xf>
    <xf numFmtId="9" fontId="3" fillId="10" borderId="2" xfId="2" applyFont="1" applyFill="1" applyBorder="1" applyAlignment="1" applyProtection="1">
      <alignment horizontal="center" vertical="top" wrapText="1"/>
      <protection hidden="1"/>
    </xf>
    <xf numFmtId="168" fontId="3" fillId="8" borderId="2" xfId="0" applyNumberFormat="1" applyFont="1" applyFill="1" applyBorder="1" applyAlignment="1" applyProtection="1">
      <alignment horizontal="center" vertical="top" wrapText="1"/>
      <protection hidden="1"/>
    </xf>
    <xf numFmtId="0" fontId="3" fillId="0" borderId="7" xfId="0" applyFont="1" applyFill="1" applyBorder="1" applyAlignment="1" applyProtection="1">
      <alignment horizontal="justify" vertical="top" wrapText="1"/>
      <protection locked="0"/>
    </xf>
    <xf numFmtId="165" fontId="3" fillId="0" borderId="2" xfId="1" applyFont="1" applyFill="1" applyBorder="1" applyAlignment="1" applyProtection="1">
      <alignment horizontal="right" vertical="top" wrapText="1"/>
      <protection locked="0"/>
    </xf>
    <xf numFmtId="4" fontId="3" fillId="0" borderId="49" xfId="0" applyNumberFormat="1" applyFont="1" applyFill="1" applyBorder="1" applyAlignment="1" applyProtection="1">
      <alignment horizontal="justify" vertical="top" wrapText="1"/>
      <protection locked="0"/>
    </xf>
    <xf numFmtId="0" fontId="3" fillId="2" borderId="2" xfId="0" applyFont="1" applyFill="1" applyBorder="1" applyAlignment="1" applyProtection="1">
      <alignment horizontal="justify" vertical="top" wrapText="1"/>
      <protection locked="0"/>
    </xf>
    <xf numFmtId="0" fontId="6" fillId="0" borderId="0" xfId="0" applyFont="1" applyAlignment="1" applyProtection="1">
      <alignment horizontal="left" wrapText="1"/>
      <protection hidden="1"/>
    </xf>
    <xf numFmtId="0" fontId="0" fillId="0" borderId="0" xfId="0" applyAlignment="1" applyProtection="1">
      <alignment wrapText="1"/>
      <protection hidden="1"/>
    </xf>
    <xf numFmtId="4" fontId="6" fillId="0" borderId="0" xfId="0" applyNumberFormat="1" applyFont="1" applyFill="1" applyAlignment="1" applyProtection="1">
      <alignment horizontal="left" wrapText="1"/>
      <protection hidden="1"/>
    </xf>
    <xf numFmtId="0" fontId="6" fillId="0" borderId="0" xfId="0" applyNumberFormat="1" applyFont="1" applyFill="1" applyAlignment="1" applyProtection="1">
      <alignment horizontal="center"/>
      <protection locked="0"/>
    </xf>
    <xf numFmtId="4" fontId="6" fillId="0" borderId="0" xfId="0" applyNumberFormat="1" applyFont="1" applyFill="1" applyAlignment="1" applyProtection="1">
      <alignment horizontal="left" wrapText="1"/>
      <protection locked="0"/>
    </xf>
    <xf numFmtId="0" fontId="4" fillId="0" borderId="0" xfId="0" applyFont="1" applyProtection="1">
      <protection hidden="1"/>
    </xf>
    <xf numFmtId="0" fontId="9" fillId="0" borderId="0" xfId="0" applyFont="1" applyProtection="1">
      <protection locked="0"/>
    </xf>
    <xf numFmtId="0" fontId="9" fillId="0" borderId="0" xfId="0" applyNumberFormat="1" applyFont="1" applyAlignment="1" applyProtection="1">
      <alignment horizontal="center"/>
      <protection locked="0"/>
    </xf>
    <xf numFmtId="0" fontId="9" fillId="0" borderId="0" xfId="0" applyFont="1" applyAlignment="1" applyProtection="1">
      <alignment wrapText="1"/>
      <protection locked="0"/>
    </xf>
    <xf numFmtId="0" fontId="9" fillId="0" borderId="0" xfId="0" applyFont="1" applyAlignment="1" applyProtection="1">
      <protection locked="0"/>
    </xf>
    <xf numFmtId="0" fontId="9" fillId="0" borderId="0" xfId="0" applyNumberFormat="1" applyFont="1" applyAlignment="1" applyProtection="1">
      <alignment horizontal="center"/>
      <protection hidden="1"/>
    </xf>
    <xf numFmtId="0" fontId="9" fillId="0" borderId="0" xfId="0" applyFont="1" applyAlignment="1" applyProtection="1">
      <alignment wrapText="1"/>
      <protection hidden="1"/>
    </xf>
    <xf numFmtId="0" fontId="9" fillId="10" borderId="9" xfId="0" applyFont="1" applyFill="1" applyBorder="1" applyAlignment="1" applyProtection="1">
      <alignment horizontal="center" vertical="center" wrapText="1"/>
      <protection hidden="1"/>
    </xf>
    <xf numFmtId="0" fontId="9" fillId="10" borderId="8" xfId="0" applyFont="1" applyFill="1" applyBorder="1" applyAlignment="1" applyProtection="1">
      <alignment horizontal="center" vertical="center" wrapText="1"/>
      <protection hidden="1"/>
    </xf>
    <xf numFmtId="0" fontId="2" fillId="10" borderId="3" xfId="0" applyFont="1" applyFill="1" applyBorder="1" applyAlignment="1" applyProtection="1">
      <alignment horizontal="left"/>
      <protection hidden="1"/>
    </xf>
    <xf numFmtId="0" fontId="2" fillId="10" borderId="3" xfId="0" applyNumberFormat="1" applyFont="1" applyFill="1" applyBorder="1" applyAlignment="1" applyProtection="1">
      <alignment horizontal="center"/>
      <protection hidden="1"/>
    </xf>
    <xf numFmtId="0" fontId="2" fillId="10" borderId="9" xfId="0" applyFont="1" applyFill="1" applyBorder="1" applyAlignment="1" applyProtection="1">
      <alignment horizontal="center" wrapText="1"/>
      <protection hidden="1"/>
    </xf>
    <xf numFmtId="0" fontId="2" fillId="10" borderId="39" xfId="0" applyFont="1" applyFill="1" applyBorder="1" applyAlignment="1" applyProtection="1">
      <alignment horizontal="center" vertical="center"/>
      <protection hidden="1"/>
    </xf>
    <xf numFmtId="4" fontId="3" fillId="0" borderId="21" xfId="0" applyNumberFormat="1" applyFont="1" applyFill="1" applyBorder="1" applyAlignment="1" applyProtection="1">
      <alignment horizontal="justify" vertical="top"/>
      <protection locked="0"/>
    </xf>
    <xf numFmtId="0" fontId="3" fillId="0" borderId="52" xfId="0" applyFont="1" applyFill="1" applyBorder="1" applyAlignment="1" applyProtection="1">
      <alignment horizontal="justify" vertical="top"/>
      <protection locked="0"/>
    </xf>
    <xf numFmtId="4" fontId="3" fillId="0" borderId="2" xfId="0" applyNumberFormat="1" applyFont="1" applyFill="1" applyBorder="1" applyAlignment="1" applyProtection="1">
      <alignment horizontal="justify" vertical="top"/>
      <protection locked="0"/>
    </xf>
    <xf numFmtId="9" fontId="3" fillId="10" borderId="35" xfId="2" applyFont="1" applyFill="1" applyBorder="1" applyAlignment="1" applyProtection="1">
      <alignment horizontal="center" vertical="top"/>
      <protection hidden="1"/>
    </xf>
    <xf numFmtId="9" fontId="3" fillId="8" borderId="35" xfId="2" applyFont="1" applyFill="1" applyBorder="1" applyAlignment="1" applyProtection="1">
      <alignment horizontal="center" vertical="top"/>
      <protection hidden="1"/>
    </xf>
    <xf numFmtId="0" fontId="3" fillId="0" borderId="35" xfId="0" applyFont="1" applyFill="1" applyBorder="1" applyAlignment="1" applyProtection="1">
      <alignment horizontal="justify" vertical="top"/>
      <protection locked="0"/>
    </xf>
    <xf numFmtId="0" fontId="3" fillId="0" borderId="13" xfId="0" applyFont="1" applyFill="1" applyBorder="1" applyAlignment="1" applyProtection="1">
      <alignment horizontal="center" vertical="top"/>
      <protection locked="0"/>
    </xf>
    <xf numFmtId="9" fontId="3" fillId="6" borderId="35" xfId="2" applyFont="1" applyFill="1" applyBorder="1" applyAlignment="1" applyProtection="1">
      <alignment horizontal="center" vertical="top"/>
      <protection hidden="1"/>
    </xf>
    <xf numFmtId="9" fontId="3" fillId="6" borderId="53" xfId="2" applyNumberFormat="1" applyFont="1" applyFill="1" applyBorder="1" applyAlignment="1" applyProtection="1">
      <alignment horizontal="center" vertical="top"/>
      <protection hidden="1"/>
    </xf>
    <xf numFmtId="9" fontId="3" fillId="8" borderId="2" xfId="2" applyFont="1" applyFill="1" applyBorder="1" applyAlignment="1" applyProtection="1">
      <alignment horizontal="center" vertical="top"/>
      <protection hidden="1"/>
    </xf>
    <xf numFmtId="0" fontId="3" fillId="0" borderId="2" xfId="0" applyFont="1" applyFill="1" applyBorder="1" applyAlignment="1" applyProtection="1">
      <alignment vertical="center" wrapText="1"/>
      <protection locked="0"/>
    </xf>
    <xf numFmtId="0" fontId="10" fillId="6" borderId="18" xfId="0" applyNumberFormat="1" applyFont="1" applyFill="1" applyBorder="1" applyAlignment="1" applyProtection="1">
      <alignment horizontal="center" vertical="center"/>
      <protection hidden="1"/>
    </xf>
    <xf numFmtId="0" fontId="10" fillId="6" borderId="40" xfId="0" applyFont="1" applyFill="1" applyBorder="1" applyAlignment="1" applyProtection="1">
      <alignment vertical="center" wrapText="1"/>
      <protection hidden="1"/>
    </xf>
    <xf numFmtId="0" fontId="10" fillId="6" borderId="41" xfId="0" applyFont="1" applyFill="1" applyBorder="1" applyAlignment="1" applyProtection="1">
      <alignment vertical="center" wrapText="1"/>
      <protection hidden="1"/>
    </xf>
    <xf numFmtId="4" fontId="10" fillId="6" borderId="44" xfId="0" applyNumberFormat="1" applyFont="1" applyFill="1" applyBorder="1" applyAlignment="1" applyProtection="1">
      <alignment vertical="center"/>
      <protection hidden="1"/>
    </xf>
    <xf numFmtId="9" fontId="10" fillId="6" borderId="1" xfId="2" applyFont="1" applyFill="1" applyBorder="1" applyAlignment="1" applyProtection="1">
      <alignment vertical="center"/>
      <protection hidden="1"/>
    </xf>
    <xf numFmtId="168" fontId="10" fillId="6" borderId="43" xfId="0" applyNumberFormat="1" applyFont="1" applyFill="1" applyBorder="1" applyAlignment="1" applyProtection="1">
      <alignment vertical="center"/>
      <protection hidden="1"/>
    </xf>
    <xf numFmtId="9" fontId="10" fillId="6" borderId="43" xfId="2" applyFont="1" applyFill="1" applyBorder="1" applyAlignment="1" applyProtection="1">
      <alignment horizontal="center" vertical="center"/>
      <protection hidden="1"/>
    </xf>
    <xf numFmtId="0" fontId="10" fillId="7" borderId="18" xfId="0" applyNumberFormat="1" applyFont="1" applyFill="1" applyBorder="1" applyAlignment="1" applyProtection="1">
      <alignment horizontal="center" vertical="center"/>
      <protection hidden="1"/>
    </xf>
    <xf numFmtId="4" fontId="10" fillId="7" borderId="18" xfId="0" applyNumberFormat="1" applyFont="1" applyFill="1" applyBorder="1" applyAlignment="1" applyProtection="1">
      <alignment vertical="center" wrapText="1"/>
      <protection hidden="1"/>
    </xf>
    <xf numFmtId="9" fontId="11" fillId="7" borderId="19" xfId="2" applyNumberFormat="1" applyFont="1" applyFill="1" applyBorder="1" applyAlignment="1" applyProtection="1">
      <alignment vertical="center"/>
      <protection hidden="1"/>
    </xf>
    <xf numFmtId="4" fontId="10" fillId="9" borderId="18" xfId="0" applyNumberFormat="1" applyFont="1" applyFill="1" applyBorder="1" applyAlignment="1" applyProtection="1">
      <alignment vertical="center" wrapText="1"/>
      <protection hidden="1"/>
    </xf>
    <xf numFmtId="9" fontId="11" fillId="9" borderId="19" xfId="2" applyNumberFormat="1" applyFont="1" applyFill="1" applyBorder="1" applyAlignment="1" applyProtection="1">
      <alignment vertical="center"/>
      <protection hidden="1"/>
    </xf>
    <xf numFmtId="0" fontId="10" fillId="9" borderId="11" xfId="0" applyNumberFormat="1" applyFont="1" applyFill="1" applyBorder="1" applyAlignment="1" applyProtection="1">
      <alignment horizontal="center" vertical="center"/>
      <protection hidden="1"/>
    </xf>
    <xf numFmtId="4" fontId="10" fillId="9" borderId="11" xfId="0" applyNumberFormat="1" applyFont="1" applyFill="1" applyBorder="1" applyAlignment="1" applyProtection="1">
      <alignment vertical="center" wrapText="1"/>
      <protection hidden="1"/>
    </xf>
    <xf numFmtId="9" fontId="10" fillId="9" borderId="6" xfId="2" applyFont="1" applyFill="1" applyBorder="1" applyAlignment="1" applyProtection="1">
      <alignment vertical="center"/>
      <protection hidden="1"/>
    </xf>
    <xf numFmtId="0" fontId="9" fillId="0" borderId="0" xfId="0" applyFont="1" applyBorder="1" applyAlignment="1" applyProtection="1">
      <alignment wrapText="1"/>
      <protection hidden="1"/>
    </xf>
    <xf numFmtId="0" fontId="0" fillId="0" borderId="0" xfId="0" applyBorder="1" applyAlignment="1" applyProtection="1">
      <alignment wrapText="1"/>
      <protection hidden="1"/>
    </xf>
    <xf numFmtId="0" fontId="0" fillId="0" borderId="0" xfId="0" applyBorder="1" applyProtection="1">
      <protection hidden="1"/>
    </xf>
    <xf numFmtId="0" fontId="26" fillId="0" borderId="0" xfId="0" applyFont="1" applyBorder="1" applyAlignment="1" applyProtection="1">
      <alignment wrapText="1"/>
      <protection hidden="1"/>
    </xf>
    <xf numFmtId="0" fontId="9" fillId="0" borderId="0" xfId="0" applyFont="1" applyFill="1" applyBorder="1" applyAlignment="1" applyProtection="1">
      <alignment wrapText="1"/>
      <protection hidden="1"/>
    </xf>
    <xf numFmtId="0" fontId="9" fillId="0" borderId="0" xfId="0" applyNumberFormat="1" applyFont="1" applyProtection="1">
      <protection locked="0"/>
    </xf>
    <xf numFmtId="0" fontId="2" fillId="10" borderId="26" xfId="0" applyFont="1" applyFill="1" applyBorder="1" applyAlignment="1" applyProtection="1">
      <alignment horizontal="center" vertical="center"/>
    </xf>
    <xf numFmtId="0" fontId="9" fillId="6" borderId="26" xfId="0" applyFont="1" applyFill="1" applyBorder="1" applyAlignment="1" applyProtection="1">
      <alignment horizontal="center" vertical="center"/>
    </xf>
    <xf numFmtId="0" fontId="2" fillId="10" borderId="3" xfId="0" applyFont="1" applyFill="1" applyBorder="1" applyAlignment="1" applyProtection="1">
      <alignment horizontal="left"/>
    </xf>
    <xf numFmtId="0" fontId="2" fillId="10" borderId="3" xfId="0" applyNumberFormat="1" applyFont="1" applyFill="1" applyBorder="1" applyAlignment="1" applyProtection="1">
      <alignment horizontal="center"/>
    </xf>
    <xf numFmtId="0" fontId="2" fillId="10" borderId="9" xfId="0" applyFont="1" applyFill="1" applyBorder="1" applyAlignment="1" applyProtection="1">
      <alignment horizontal="center" wrapText="1"/>
    </xf>
    <xf numFmtId="0" fontId="2" fillId="10" borderId="39" xfId="0" applyFont="1" applyFill="1" applyBorder="1" applyAlignment="1" applyProtection="1">
      <alignment horizontal="center" vertical="center"/>
    </xf>
    <xf numFmtId="0" fontId="9" fillId="6" borderId="39" xfId="0" applyFont="1" applyFill="1" applyBorder="1" applyAlignment="1" applyProtection="1">
      <alignment horizontal="center" vertical="center"/>
    </xf>
    <xf numFmtId="4" fontId="3" fillId="0" borderId="14" xfId="0" applyNumberFormat="1" applyFont="1" applyFill="1" applyBorder="1" applyAlignment="1" applyProtection="1">
      <alignment horizontal="justify" vertical="center"/>
      <protection locked="0"/>
    </xf>
    <xf numFmtId="49" fontId="12" fillId="0" borderId="13" xfId="0" applyNumberFormat="1" applyFont="1" applyFill="1" applyBorder="1" applyAlignment="1" applyProtection="1">
      <alignment horizontal="left" vertical="center" wrapText="1"/>
      <protection locked="0"/>
    </xf>
    <xf numFmtId="9" fontId="3" fillId="10" borderId="35" xfId="2" applyFont="1" applyFill="1" applyBorder="1" applyAlignment="1" applyProtection="1">
      <alignment horizontal="center" vertical="top"/>
    </xf>
    <xf numFmtId="9" fontId="3" fillId="8" borderId="35" xfId="2" applyFont="1" applyFill="1" applyBorder="1" applyAlignment="1" applyProtection="1">
      <alignment horizontal="center" vertical="top"/>
    </xf>
    <xf numFmtId="49" fontId="3" fillId="0" borderId="35" xfId="0" applyNumberFormat="1" applyFont="1" applyFill="1" applyBorder="1" applyAlignment="1" applyProtection="1">
      <alignment horizontal="justify" vertical="top"/>
      <protection locked="0"/>
    </xf>
    <xf numFmtId="49" fontId="3" fillId="0" borderId="2" xfId="0" applyNumberFormat="1" applyFont="1" applyFill="1" applyBorder="1" applyAlignment="1" applyProtection="1">
      <alignment horizontal="justify" vertical="top"/>
      <protection locked="0"/>
    </xf>
    <xf numFmtId="4" fontId="3" fillId="0" borderId="48" xfId="0" applyNumberFormat="1" applyFont="1" applyFill="1" applyBorder="1" applyAlignment="1" applyProtection="1">
      <alignment horizontal="right" vertical="top"/>
      <protection locked="0"/>
    </xf>
    <xf numFmtId="171" fontId="12" fillId="0" borderId="13" xfId="38" applyNumberFormat="1" applyFont="1" applyFill="1" applyBorder="1" applyAlignment="1" applyProtection="1">
      <alignment horizontal="right" vertical="top" wrapText="1"/>
      <protection locked="0"/>
    </xf>
    <xf numFmtId="9" fontId="3" fillId="6" borderId="35" xfId="2" applyFont="1" applyFill="1" applyBorder="1" applyAlignment="1" applyProtection="1">
      <alignment horizontal="center" vertical="top"/>
    </xf>
    <xf numFmtId="9" fontId="3" fillId="6" borderId="53" xfId="2" applyFont="1" applyFill="1" applyBorder="1" applyAlignment="1" applyProtection="1">
      <alignment horizontal="center" vertical="top"/>
    </xf>
    <xf numFmtId="49" fontId="12" fillId="0" borderId="2" xfId="0" applyNumberFormat="1" applyFont="1" applyFill="1" applyBorder="1" applyAlignment="1" applyProtection="1">
      <alignment horizontal="left" vertical="center" wrapText="1"/>
      <protection locked="0"/>
    </xf>
    <xf numFmtId="9" fontId="3" fillId="10" borderId="2" xfId="2" applyFont="1" applyFill="1" applyBorder="1" applyAlignment="1" applyProtection="1">
      <alignment horizontal="center" vertical="top"/>
    </xf>
    <xf numFmtId="9" fontId="3" fillId="8" borderId="2" xfId="2" applyFont="1" applyFill="1" applyBorder="1" applyAlignment="1" applyProtection="1">
      <alignment horizontal="center" vertical="top"/>
    </xf>
    <xf numFmtId="171" fontId="12" fillId="0" borderId="2" xfId="38" applyNumberFormat="1" applyFont="1" applyFill="1" applyBorder="1" applyAlignment="1" applyProtection="1">
      <alignment horizontal="right" vertical="top" wrapText="1"/>
      <protection locked="0"/>
    </xf>
    <xf numFmtId="9" fontId="3" fillId="6" borderId="2" xfId="2" applyFont="1" applyFill="1" applyBorder="1" applyAlignment="1" applyProtection="1">
      <alignment horizontal="center" vertical="top"/>
    </xf>
    <xf numFmtId="9" fontId="3" fillId="6" borderId="48" xfId="2" applyFont="1" applyFill="1" applyBorder="1" applyAlignment="1" applyProtection="1">
      <alignment horizontal="center" vertical="top"/>
    </xf>
    <xf numFmtId="9" fontId="3" fillId="4" borderId="2" xfId="2" applyFont="1" applyFill="1" applyBorder="1" applyAlignment="1" applyProtection="1">
      <alignment horizontal="center" vertical="top"/>
    </xf>
    <xf numFmtId="4" fontId="3" fillId="0" borderId="36" xfId="0" applyNumberFormat="1" applyFont="1" applyFill="1" applyBorder="1" applyAlignment="1" applyProtection="1">
      <alignment horizontal="right" vertical="top"/>
      <protection locked="0"/>
    </xf>
    <xf numFmtId="4" fontId="10" fillId="6" borderId="12" xfId="0" applyNumberFormat="1" applyFont="1" applyFill="1" applyBorder="1" applyAlignment="1" applyProtection="1">
      <alignment vertical="center"/>
    </xf>
    <xf numFmtId="0" fontId="10" fillId="6" borderId="12" xfId="0" applyFont="1" applyFill="1" applyBorder="1" applyAlignment="1" applyProtection="1">
      <alignment vertical="center"/>
    </xf>
    <xf numFmtId="0" fontId="10" fillId="6" borderId="6" xfId="0" applyFont="1" applyFill="1" applyBorder="1" applyAlignment="1" applyProtection="1">
      <alignment vertical="center"/>
    </xf>
    <xf numFmtId="0" fontId="10" fillId="6" borderId="11" xfId="0" applyNumberFormat="1" applyFont="1" applyFill="1" applyBorder="1" applyAlignment="1" applyProtection="1">
      <alignment vertical="center"/>
    </xf>
    <xf numFmtId="0" fontId="10" fillId="6" borderId="50" xfId="0" applyFont="1" applyFill="1" applyBorder="1" applyAlignment="1" applyProtection="1">
      <alignment vertical="center" wrapText="1"/>
    </xf>
    <xf numFmtId="0" fontId="10" fillId="6" borderId="30" xfId="0" applyFont="1" applyFill="1" applyBorder="1" applyAlignment="1" applyProtection="1">
      <alignment vertical="center"/>
    </xf>
    <xf numFmtId="168" fontId="10" fillId="6" borderId="30" xfId="0" applyNumberFormat="1" applyFont="1" applyFill="1" applyBorder="1" applyAlignment="1" applyProtection="1">
      <alignment vertical="center"/>
    </xf>
    <xf numFmtId="0" fontId="10" fillId="6" borderId="30" xfId="0" applyNumberFormat="1" applyFont="1" applyFill="1" applyBorder="1" applyAlignment="1" applyProtection="1">
      <alignment vertical="center"/>
    </xf>
    <xf numFmtId="168" fontId="10" fillId="6" borderId="30" xfId="0" applyNumberFormat="1" applyFont="1" applyFill="1" applyBorder="1" applyAlignment="1" applyProtection="1">
      <alignment horizontal="center" vertical="center"/>
    </xf>
    <xf numFmtId="0" fontId="10" fillId="6" borderId="29" xfId="0" applyFont="1" applyFill="1" applyBorder="1" applyAlignment="1" applyProtection="1">
      <alignment vertical="center"/>
    </xf>
    <xf numFmtId="0" fontId="10" fillId="6" borderId="11" xfId="0" applyFont="1" applyFill="1" applyBorder="1" applyAlignment="1" applyProtection="1">
      <alignment vertical="center"/>
    </xf>
    <xf numFmtId="4" fontId="10" fillId="6" borderId="31" xfId="0" applyNumberFormat="1" applyFont="1" applyFill="1" applyBorder="1" applyAlignment="1" applyProtection="1">
      <alignment vertical="center"/>
    </xf>
    <xf numFmtId="9" fontId="10" fillId="6" borderId="51" xfId="2" applyFont="1" applyFill="1" applyBorder="1" applyAlignment="1" applyProtection="1">
      <alignment vertical="center"/>
    </xf>
    <xf numFmtId="168" fontId="10" fillId="6" borderId="51" xfId="0" applyNumberFormat="1" applyFont="1" applyFill="1" applyBorder="1" applyAlignment="1" applyProtection="1">
      <alignment vertical="center"/>
    </xf>
    <xf numFmtId="0" fontId="10" fillId="6" borderId="31" xfId="0" applyFont="1" applyFill="1" applyBorder="1" applyAlignment="1" applyProtection="1">
      <alignment vertical="center"/>
      <protection locked="0"/>
    </xf>
    <xf numFmtId="168" fontId="10" fillId="6" borderId="31" xfId="0" applyNumberFormat="1" applyFont="1" applyFill="1" applyBorder="1" applyAlignment="1" applyProtection="1">
      <alignment vertical="center"/>
    </xf>
    <xf numFmtId="9" fontId="10" fillId="6" borderId="31" xfId="2" applyFont="1" applyFill="1" applyBorder="1" applyAlignment="1" applyProtection="1">
      <alignment horizontal="center" vertical="center"/>
    </xf>
    <xf numFmtId="4" fontId="10" fillId="7" borderId="17" xfId="0" applyNumberFormat="1" applyFont="1" applyFill="1" applyBorder="1" applyAlignment="1" applyProtection="1">
      <alignment vertical="center"/>
    </xf>
    <xf numFmtId="4" fontId="10" fillId="7" borderId="18" xfId="0" applyNumberFormat="1" applyFont="1" applyFill="1" applyBorder="1" applyAlignment="1" applyProtection="1">
      <alignment vertical="center"/>
    </xf>
    <xf numFmtId="4" fontId="10" fillId="7" borderId="1" xfId="0" applyNumberFormat="1" applyFont="1" applyFill="1" applyBorder="1" applyAlignment="1" applyProtection="1">
      <alignment vertical="center"/>
    </xf>
    <xf numFmtId="0" fontId="10" fillId="7" borderId="18" xfId="0" applyNumberFormat="1" applyFont="1" applyFill="1" applyBorder="1" applyAlignment="1" applyProtection="1">
      <alignment vertical="center"/>
    </xf>
    <xf numFmtId="4" fontId="10" fillId="7" borderId="18" xfId="0" applyNumberFormat="1" applyFont="1" applyFill="1" applyBorder="1" applyAlignment="1" applyProtection="1">
      <alignment vertical="center" wrapText="1"/>
    </xf>
    <xf numFmtId="9" fontId="10" fillId="7" borderId="1" xfId="2" applyFont="1" applyFill="1" applyBorder="1" applyAlignment="1" applyProtection="1">
      <alignment vertical="center"/>
    </xf>
    <xf numFmtId="9" fontId="10" fillId="7" borderId="41" xfId="2" applyFont="1" applyFill="1" applyBorder="1" applyAlignment="1" applyProtection="1">
      <alignment vertical="center"/>
    </xf>
    <xf numFmtId="4" fontId="10" fillId="7" borderId="18" xfId="0" applyNumberFormat="1" applyFont="1" applyFill="1" applyBorder="1" applyAlignment="1" applyProtection="1">
      <alignment vertical="center"/>
      <protection locked="0"/>
    </xf>
    <xf numFmtId="9" fontId="11" fillId="7" borderId="19" xfId="2" applyNumberFormat="1" applyFont="1" applyFill="1" applyBorder="1" applyAlignment="1" applyProtection="1">
      <alignment vertical="center"/>
    </xf>
    <xf numFmtId="4" fontId="10" fillId="9" borderId="17" xfId="0" applyNumberFormat="1" applyFont="1" applyFill="1" applyBorder="1" applyAlignment="1" applyProtection="1">
      <alignment vertical="center"/>
    </xf>
    <xf numFmtId="4" fontId="10" fillId="9" borderId="18" xfId="0" applyNumberFormat="1" applyFont="1" applyFill="1" applyBorder="1" applyAlignment="1" applyProtection="1">
      <alignment vertical="center"/>
    </xf>
    <xf numFmtId="9" fontId="11" fillId="9" borderId="18" xfId="2" applyFont="1" applyFill="1" applyBorder="1" applyAlignment="1" applyProtection="1">
      <alignment vertical="center"/>
    </xf>
    <xf numFmtId="0" fontId="10" fillId="9" borderId="18" xfId="0" applyNumberFormat="1" applyFont="1" applyFill="1" applyBorder="1" applyAlignment="1" applyProtection="1">
      <alignment vertical="center"/>
    </xf>
    <xf numFmtId="4" fontId="10" fillId="9" borderId="18" xfId="0" applyNumberFormat="1" applyFont="1" applyFill="1" applyBorder="1" applyAlignment="1" applyProtection="1">
      <alignment vertical="center" wrapText="1"/>
    </xf>
    <xf numFmtId="9" fontId="10" fillId="9" borderId="1" xfId="2" applyFont="1" applyFill="1" applyBorder="1" applyAlignment="1" applyProtection="1">
      <alignment vertical="center"/>
    </xf>
    <xf numFmtId="9" fontId="10" fillId="9" borderId="41" xfId="2" applyFont="1" applyFill="1" applyBorder="1" applyAlignment="1" applyProtection="1">
      <alignment vertical="center"/>
    </xf>
    <xf numFmtId="4" fontId="10" fillId="9" borderId="18" xfId="0" applyNumberFormat="1" applyFont="1" applyFill="1" applyBorder="1" applyAlignment="1" applyProtection="1">
      <alignment vertical="center"/>
      <protection locked="0"/>
    </xf>
    <xf numFmtId="9" fontId="11" fillId="9" borderId="19" xfId="2" applyNumberFormat="1" applyFont="1" applyFill="1" applyBorder="1" applyAlignment="1" applyProtection="1">
      <alignment vertical="center"/>
    </xf>
    <xf numFmtId="4" fontId="10" fillId="9" borderId="12" xfId="0" applyNumberFormat="1" applyFont="1" applyFill="1" applyBorder="1" applyAlignment="1" applyProtection="1">
      <alignment vertical="center"/>
    </xf>
    <xf numFmtId="4" fontId="10" fillId="9" borderId="11" xfId="0" applyNumberFormat="1" applyFont="1" applyFill="1" applyBorder="1" applyAlignment="1" applyProtection="1">
      <alignment vertical="center"/>
    </xf>
    <xf numFmtId="9" fontId="11" fillId="9" borderId="11" xfId="2" applyFont="1" applyFill="1" applyBorder="1" applyAlignment="1" applyProtection="1">
      <alignment vertical="center"/>
    </xf>
    <xf numFmtId="0" fontId="10" fillId="9" borderId="11" xfId="0" applyNumberFormat="1" applyFont="1" applyFill="1" applyBorder="1" applyAlignment="1" applyProtection="1">
      <alignment vertical="center"/>
    </xf>
    <xf numFmtId="4" fontId="10" fillId="9" borderId="11" xfId="0" applyNumberFormat="1" applyFont="1" applyFill="1" applyBorder="1" applyAlignment="1" applyProtection="1">
      <alignment vertical="center" wrapText="1"/>
    </xf>
    <xf numFmtId="0" fontId="11" fillId="9" borderId="18" xfId="2" applyNumberFormat="1" applyFont="1" applyFill="1" applyBorder="1" applyAlignment="1" applyProtection="1">
      <alignment vertical="center"/>
    </xf>
    <xf numFmtId="9" fontId="10" fillId="9" borderId="18" xfId="2" applyFont="1" applyFill="1" applyBorder="1" applyAlignment="1" applyProtection="1">
      <alignment vertical="center"/>
    </xf>
    <xf numFmtId="169" fontId="11" fillId="9" borderId="19" xfId="2" applyNumberFormat="1" applyFont="1" applyFill="1" applyBorder="1" applyAlignment="1" applyProtection="1">
      <alignment vertical="center"/>
    </xf>
    <xf numFmtId="0" fontId="3" fillId="0" borderId="2" xfId="0" applyFont="1" applyFill="1" applyBorder="1" applyAlignment="1" applyProtection="1">
      <alignment horizontal="left" vertical="top"/>
      <protection locked="0"/>
    </xf>
    <xf numFmtId="4" fontId="3" fillId="0" borderId="2" xfId="0" applyNumberFormat="1" applyFont="1" applyFill="1" applyBorder="1" applyAlignment="1" applyProtection="1">
      <alignment horizontal="left" vertical="top" wrapText="1"/>
      <protection locked="0"/>
    </xf>
    <xf numFmtId="4" fontId="3" fillId="0" borderId="2" xfId="1" applyNumberFormat="1" applyFont="1" applyFill="1" applyBorder="1" applyAlignment="1" applyProtection="1">
      <alignment horizontal="right" vertical="top"/>
      <protection locked="0"/>
    </xf>
    <xf numFmtId="4" fontId="3" fillId="0" borderId="2" xfId="0" applyNumberFormat="1" applyFont="1" applyFill="1" applyBorder="1" applyAlignment="1" applyProtection="1">
      <alignment horizontal="justify" vertical="top" wrapText="1"/>
      <protection locked="0"/>
    </xf>
    <xf numFmtId="0" fontId="3" fillId="0" borderId="14"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4" fontId="10" fillId="6" borderId="29" xfId="0" applyNumberFormat="1" applyFont="1" applyFill="1" applyBorder="1" applyAlignment="1" applyProtection="1">
      <alignment vertical="center"/>
      <protection hidden="1"/>
    </xf>
    <xf numFmtId="49" fontId="9" fillId="10" borderId="8" xfId="0" applyNumberFormat="1" applyFont="1" applyFill="1" applyBorder="1" applyAlignment="1" applyProtection="1">
      <alignment horizontal="center" vertical="center" wrapText="1"/>
      <protection hidden="1"/>
    </xf>
    <xf numFmtId="0" fontId="3" fillId="0" borderId="2" xfId="0" applyFont="1" applyFill="1" applyBorder="1" applyAlignment="1" applyProtection="1">
      <alignment horizontal="justify" vertical="top" wrapText="1"/>
      <protection locked="0" hidden="1"/>
    </xf>
    <xf numFmtId="0" fontId="3" fillId="0" borderId="2" xfId="0" applyFont="1" applyFill="1" applyBorder="1" applyAlignment="1" applyProtection="1">
      <alignment vertical="top" wrapText="1"/>
      <protection locked="0"/>
    </xf>
    <xf numFmtId="4" fontId="3" fillId="11" borderId="2" xfId="0" applyNumberFormat="1" applyFont="1" applyFill="1" applyBorder="1" applyAlignment="1" applyProtection="1">
      <alignment horizontal="right" vertical="top" wrapText="1"/>
      <protection locked="0"/>
    </xf>
    <xf numFmtId="0" fontId="2" fillId="10" borderId="9" xfId="0" applyFont="1" applyFill="1" applyBorder="1" applyAlignment="1" applyProtection="1">
      <alignment horizontal="center" vertical="center" wrapText="1"/>
      <protection hidden="1"/>
    </xf>
    <xf numFmtId="0" fontId="2" fillId="10" borderId="6" xfId="0" applyFont="1" applyFill="1" applyBorder="1" applyAlignment="1" applyProtection="1">
      <alignment horizontal="center" vertical="center" wrapText="1"/>
      <protection hidden="1"/>
    </xf>
    <xf numFmtId="0" fontId="2" fillId="10" borderId="3" xfId="0" applyFont="1" applyFill="1" applyBorder="1" applyAlignment="1" applyProtection="1">
      <alignment horizontal="center" vertical="center" wrapText="1"/>
      <protection hidden="1"/>
    </xf>
    <xf numFmtId="0" fontId="2" fillId="10" borderId="5" xfId="0" applyFont="1" applyFill="1" applyBorder="1" applyAlignment="1" applyProtection="1">
      <alignment horizontal="center" vertical="center" wrapText="1"/>
      <protection hidden="1"/>
    </xf>
    <xf numFmtId="0" fontId="2" fillId="6" borderId="25" xfId="0" applyFont="1" applyFill="1" applyBorder="1" applyAlignment="1" applyProtection="1">
      <alignment horizontal="center" vertical="center" textRotation="90"/>
      <protection hidden="1"/>
    </xf>
    <xf numFmtId="0" fontId="2" fillId="6" borderId="46" xfId="0" applyFont="1" applyFill="1" applyBorder="1" applyAlignment="1" applyProtection="1">
      <alignment horizontal="center" vertical="center" textRotation="90"/>
      <protection hidden="1"/>
    </xf>
    <xf numFmtId="0" fontId="2" fillId="6" borderId="3" xfId="0" applyFont="1" applyFill="1" applyBorder="1" applyAlignment="1" applyProtection="1">
      <alignment horizontal="center" vertical="center" wrapText="1"/>
      <protection hidden="1"/>
    </xf>
    <xf numFmtId="0" fontId="2" fillId="6" borderId="5" xfId="0" applyFont="1" applyFill="1" applyBorder="1" applyAlignment="1" applyProtection="1">
      <alignment horizontal="center" vertical="center" wrapText="1"/>
      <protection hidden="1"/>
    </xf>
    <xf numFmtId="0" fontId="9" fillId="6" borderId="9" xfId="0" applyFont="1" applyFill="1" applyBorder="1" applyAlignment="1" applyProtection="1">
      <alignment horizontal="center" vertical="center" wrapText="1"/>
      <protection hidden="1"/>
    </xf>
    <xf numFmtId="0" fontId="9" fillId="6" borderId="8" xfId="0" applyFont="1" applyFill="1" applyBorder="1" applyAlignment="1" applyProtection="1">
      <alignment horizontal="center" vertical="center" wrapText="1"/>
      <protection hidden="1"/>
    </xf>
    <xf numFmtId="0" fontId="9" fillId="6" borderId="6" xfId="0" applyFont="1" applyFill="1" applyBorder="1" applyAlignment="1" applyProtection="1">
      <alignment horizontal="center" vertical="center" wrapText="1"/>
      <protection hidden="1"/>
    </xf>
    <xf numFmtId="0" fontId="9" fillId="6" borderId="23" xfId="0" applyFont="1" applyFill="1" applyBorder="1" applyAlignment="1" applyProtection="1">
      <alignment horizontal="center" vertical="center" wrapText="1"/>
      <protection hidden="1"/>
    </xf>
    <xf numFmtId="0" fontId="9" fillId="6" borderId="28" xfId="0" applyFont="1" applyFill="1" applyBorder="1" applyAlignment="1" applyProtection="1">
      <alignment horizontal="center" vertical="center" wrapText="1"/>
      <protection hidden="1"/>
    </xf>
    <xf numFmtId="0" fontId="9" fillId="6" borderId="31" xfId="0" applyFont="1" applyFill="1" applyBorder="1" applyAlignment="1" applyProtection="1">
      <alignment horizontal="center" vertical="center" wrapText="1"/>
      <protection hidden="1"/>
    </xf>
    <xf numFmtId="0" fontId="14" fillId="6" borderId="3" xfId="0" applyFont="1" applyFill="1" applyBorder="1" applyAlignment="1" applyProtection="1">
      <alignment horizontal="center" vertical="center" wrapText="1"/>
      <protection hidden="1"/>
    </xf>
    <xf numFmtId="0" fontId="14" fillId="6" borderId="4" xfId="0" applyFont="1" applyFill="1" applyBorder="1" applyAlignment="1" applyProtection="1">
      <alignment horizontal="center" vertical="center" wrapText="1"/>
      <protection hidden="1"/>
    </xf>
    <xf numFmtId="0" fontId="14" fillId="6" borderId="24" xfId="0" applyFont="1" applyFill="1" applyBorder="1" applyAlignment="1" applyProtection="1">
      <alignment horizontal="center" vertical="center" wrapText="1"/>
      <protection hidden="1"/>
    </xf>
    <xf numFmtId="0" fontId="9" fillId="3" borderId="17" xfId="0" applyFont="1" applyFill="1" applyBorder="1" applyAlignment="1" applyProtection="1">
      <alignment horizontal="center" vertical="justify"/>
      <protection hidden="1"/>
    </xf>
    <xf numFmtId="0" fontId="9" fillId="3" borderId="18" xfId="0" applyFont="1" applyFill="1" applyBorder="1" applyAlignment="1" applyProtection="1">
      <alignment horizontal="center" vertical="justify"/>
      <protection hidden="1"/>
    </xf>
    <xf numFmtId="0" fontId="9" fillId="3" borderId="19" xfId="0" applyFont="1" applyFill="1" applyBorder="1" applyAlignment="1" applyProtection="1">
      <alignment horizontal="center" vertical="justify"/>
      <protection hidden="1"/>
    </xf>
    <xf numFmtId="0" fontId="2" fillId="5" borderId="9" xfId="0" applyFont="1" applyFill="1" applyBorder="1" applyAlignment="1" applyProtection="1">
      <alignment horizontal="center" vertical="justify"/>
    </xf>
    <xf numFmtId="0" fontId="2" fillId="5" borderId="6" xfId="0" applyFont="1" applyFill="1" applyBorder="1" applyAlignment="1" applyProtection="1">
      <alignment horizontal="center" vertical="justify"/>
    </xf>
    <xf numFmtId="0" fontId="2" fillId="7" borderId="3" xfId="0" applyFont="1" applyFill="1" applyBorder="1" applyAlignment="1" applyProtection="1">
      <alignment horizontal="center" vertical="justify"/>
    </xf>
    <xf numFmtId="0" fontId="2" fillId="7" borderId="38" xfId="0" applyFont="1" applyFill="1" applyBorder="1" applyAlignment="1" applyProtection="1">
      <alignment horizontal="center" vertical="justify"/>
    </xf>
    <xf numFmtId="0" fontId="2" fillId="7" borderId="12" xfId="0" applyFont="1" applyFill="1" applyBorder="1" applyAlignment="1" applyProtection="1">
      <alignment horizontal="center" vertical="justify"/>
    </xf>
    <xf numFmtId="0" fontId="2" fillId="7" borderId="8" xfId="0" applyFont="1" applyFill="1" applyBorder="1" applyAlignment="1" applyProtection="1">
      <alignment horizontal="center" vertical="justify"/>
    </xf>
    <xf numFmtId="0" fontId="9" fillId="10" borderId="5" xfId="0" applyFont="1" applyFill="1" applyBorder="1" applyAlignment="1" applyProtection="1">
      <alignment horizontal="center" vertical="center" wrapText="1"/>
      <protection hidden="1"/>
    </xf>
    <xf numFmtId="0" fontId="9" fillId="10" borderId="45" xfId="0" applyFont="1" applyFill="1" applyBorder="1" applyAlignment="1" applyProtection="1">
      <alignment horizontal="center" vertical="center" wrapText="1"/>
      <protection hidden="1"/>
    </xf>
    <xf numFmtId="0" fontId="9" fillId="10" borderId="10"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6" borderId="6" xfId="0" applyFont="1" applyFill="1" applyBorder="1" applyAlignment="1" applyProtection="1">
      <alignment horizontal="center" vertical="center" wrapText="1"/>
      <protection hidden="1"/>
    </xf>
    <xf numFmtId="0" fontId="2" fillId="10" borderId="3" xfId="0" applyFont="1" applyFill="1" applyBorder="1" applyAlignment="1" applyProtection="1">
      <alignment horizontal="center" vertical="center"/>
      <protection hidden="1"/>
    </xf>
    <xf numFmtId="0" fontId="2" fillId="10" borderId="4" xfId="0" applyFont="1" applyFill="1" applyBorder="1" applyAlignment="1" applyProtection="1">
      <alignment horizontal="center" vertical="center"/>
      <protection hidden="1"/>
    </xf>
    <xf numFmtId="0" fontId="2" fillId="10" borderId="5" xfId="0" applyFont="1" applyFill="1" applyBorder="1" applyAlignment="1" applyProtection="1">
      <alignment horizontal="center" vertical="center"/>
      <protection hidden="1"/>
    </xf>
    <xf numFmtId="0" fontId="2" fillId="10" borderId="12" xfId="0" applyFont="1" applyFill="1" applyBorder="1" applyAlignment="1" applyProtection="1">
      <alignment horizontal="center" vertical="center"/>
      <protection hidden="1"/>
    </xf>
    <xf numFmtId="0" fontId="2" fillId="10" borderId="11" xfId="0" applyFont="1" applyFill="1" applyBorder="1" applyAlignment="1" applyProtection="1">
      <alignment horizontal="center" vertical="center"/>
      <protection hidden="1"/>
    </xf>
    <xf numFmtId="0" fontId="2" fillId="10" borderId="10" xfId="0" applyFont="1" applyFill="1" applyBorder="1" applyAlignment="1" applyProtection="1">
      <alignment horizontal="center" vertical="center"/>
      <protection hidden="1"/>
    </xf>
    <xf numFmtId="0" fontId="2" fillId="10" borderId="9" xfId="0" applyFont="1" applyFill="1" applyBorder="1" applyAlignment="1" applyProtection="1">
      <alignment horizontal="center" vertical="center"/>
      <protection hidden="1"/>
    </xf>
    <xf numFmtId="0" fontId="2" fillId="10" borderId="8" xfId="0" applyFont="1" applyFill="1" applyBorder="1" applyAlignment="1" applyProtection="1">
      <alignment horizontal="center" vertical="center"/>
      <protection hidden="1"/>
    </xf>
    <xf numFmtId="0" fontId="2" fillId="10" borderId="6" xfId="0" applyFont="1" applyFill="1" applyBorder="1" applyAlignment="1" applyProtection="1">
      <alignment horizontal="center" vertical="center"/>
      <protection hidden="1"/>
    </xf>
    <xf numFmtId="0" fontId="2" fillId="10" borderId="20" xfId="0" applyFont="1" applyFill="1" applyBorder="1" applyAlignment="1" applyProtection="1">
      <alignment horizontal="center" vertical="center" wrapText="1"/>
      <protection hidden="1"/>
    </xf>
    <xf numFmtId="0" fontId="2" fillId="10" borderId="21" xfId="0" applyFont="1" applyFill="1" applyBorder="1" applyAlignment="1" applyProtection="1">
      <alignment horizontal="center" vertical="center" wrapText="1"/>
      <protection hidden="1"/>
    </xf>
    <xf numFmtId="0" fontId="2" fillId="10" borderId="22" xfId="0" applyFont="1" applyFill="1" applyBorder="1" applyAlignment="1" applyProtection="1">
      <alignment horizontal="center" vertical="center" wrapText="1"/>
      <protection hidden="1"/>
    </xf>
    <xf numFmtId="0" fontId="9" fillId="10" borderId="9" xfId="0" applyFont="1" applyFill="1" applyBorder="1" applyAlignment="1" applyProtection="1">
      <alignment horizontal="center" vertical="center" wrapText="1"/>
      <protection hidden="1"/>
    </xf>
    <xf numFmtId="0" fontId="9" fillId="10" borderId="8"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2" fillId="10" borderId="25" xfId="0" applyFont="1" applyFill="1" applyBorder="1" applyAlignment="1" applyProtection="1">
      <alignment horizontal="center" vertical="center" textRotation="90"/>
      <protection hidden="1"/>
    </xf>
    <xf numFmtId="0" fontId="2" fillId="10" borderId="29" xfId="0" applyFont="1" applyFill="1" applyBorder="1" applyAlignment="1" applyProtection="1">
      <alignment horizontal="center" vertical="center" textRotation="90"/>
      <protection hidden="1"/>
    </xf>
    <xf numFmtId="0" fontId="2" fillId="10" borderId="27" xfId="0" applyFont="1" applyFill="1" applyBorder="1" applyAlignment="1" applyProtection="1">
      <alignment horizontal="justify" vertical="center"/>
      <protection hidden="1"/>
    </xf>
    <xf numFmtId="0" fontId="2" fillId="10" borderId="31" xfId="0" applyFont="1" applyFill="1" applyBorder="1" applyAlignment="1" applyProtection="1">
      <alignment horizontal="justify" vertical="center"/>
      <protection hidden="1"/>
    </xf>
    <xf numFmtId="0" fontId="6" fillId="0" borderId="0" xfId="0" applyNumberFormat="1" applyFont="1" applyFill="1" applyAlignment="1" applyProtection="1">
      <alignment horizontal="left"/>
      <protection locked="0"/>
    </xf>
    <xf numFmtId="4" fontId="6" fillId="0" borderId="0" xfId="0" applyNumberFormat="1" applyFont="1" applyFill="1" applyAlignment="1" applyProtection="1">
      <alignment horizontal="left"/>
      <protection locked="0"/>
    </xf>
    <xf numFmtId="0" fontId="2" fillId="0" borderId="0" xfId="0" applyFont="1" applyAlignment="1" applyProtection="1">
      <alignment horizontal="justify" vertical="center"/>
      <protection locked="0"/>
    </xf>
    <xf numFmtId="0" fontId="2" fillId="10" borderId="46" xfId="0" applyFont="1" applyFill="1" applyBorder="1" applyAlignment="1" applyProtection="1">
      <alignment horizontal="center" vertical="center" textRotation="90"/>
      <protection hidden="1"/>
    </xf>
    <xf numFmtId="0" fontId="2" fillId="10" borderId="28" xfId="0" applyFont="1" applyFill="1" applyBorder="1" applyAlignment="1" applyProtection="1">
      <alignment horizontal="justify" vertical="center"/>
      <protection hidden="1"/>
    </xf>
    <xf numFmtId="0" fontId="2" fillId="6" borderId="29" xfId="0" applyFont="1" applyFill="1" applyBorder="1" applyAlignment="1" applyProtection="1">
      <alignment horizontal="center" vertical="center" textRotation="90"/>
      <protection hidden="1"/>
    </xf>
    <xf numFmtId="0" fontId="2" fillId="6" borderId="23" xfId="0" applyFont="1" applyFill="1" applyBorder="1" applyAlignment="1" applyProtection="1">
      <alignment horizontal="center" vertical="center" wrapText="1"/>
      <protection hidden="1"/>
    </xf>
    <xf numFmtId="0" fontId="2" fillId="6" borderId="28" xfId="0" applyFont="1" applyFill="1" applyBorder="1" applyAlignment="1" applyProtection="1">
      <alignment horizontal="center" vertical="center" wrapText="1"/>
      <protection hidden="1"/>
    </xf>
    <xf numFmtId="0" fontId="2" fillId="6" borderId="31" xfId="0" applyFont="1" applyFill="1" applyBorder="1" applyAlignment="1" applyProtection="1">
      <alignment horizontal="center" vertical="center" wrapText="1"/>
      <protection hidden="1"/>
    </xf>
    <xf numFmtId="0" fontId="9" fillId="10" borderId="3" xfId="0" applyFont="1" applyFill="1" applyBorder="1" applyAlignment="1" applyProtection="1">
      <alignment horizontal="center" vertical="center" wrapText="1"/>
      <protection hidden="1"/>
    </xf>
    <xf numFmtId="0" fontId="2" fillId="6" borderId="8" xfId="0" applyFont="1" applyFill="1" applyBorder="1" applyAlignment="1" applyProtection="1">
      <alignment horizontal="center" vertical="center" wrapText="1"/>
      <protection hidden="1"/>
    </xf>
    <xf numFmtId="0" fontId="2" fillId="5" borderId="8" xfId="0" applyFont="1" applyFill="1" applyBorder="1" applyAlignment="1" applyProtection="1">
      <alignment horizontal="center" vertical="justify"/>
    </xf>
    <xf numFmtId="0" fontId="2" fillId="10" borderId="8" xfId="0" applyFont="1" applyFill="1" applyBorder="1" applyAlignment="1" applyProtection="1">
      <alignment horizontal="center" vertical="center" wrapText="1"/>
      <protection hidden="1"/>
    </xf>
    <xf numFmtId="0" fontId="2" fillId="10" borderId="9" xfId="0" applyFont="1" applyFill="1" applyBorder="1" applyAlignment="1" applyProtection="1">
      <alignment horizontal="center" vertical="center" wrapText="1"/>
    </xf>
    <xf numFmtId="0" fontId="2" fillId="10" borderId="8" xfId="0" applyFont="1" applyFill="1" applyBorder="1" applyAlignment="1" applyProtection="1">
      <alignment horizontal="center" vertical="center" wrapText="1"/>
    </xf>
    <xf numFmtId="0" fontId="6" fillId="0" borderId="0" xfId="0" applyNumberFormat="1" applyFont="1" applyFill="1" applyAlignment="1" applyProtection="1">
      <alignment horizontal="left"/>
      <protection hidden="1"/>
    </xf>
    <xf numFmtId="0" fontId="2" fillId="6" borderId="25" xfId="0" applyFont="1" applyFill="1" applyBorder="1" applyAlignment="1" applyProtection="1">
      <alignment horizontal="center" vertical="center" textRotation="90"/>
    </xf>
    <xf numFmtId="0" fontId="2" fillId="6" borderId="46" xfId="0" applyFont="1" applyFill="1" applyBorder="1" applyAlignment="1" applyProtection="1">
      <alignment horizontal="center" vertical="center" textRotation="90"/>
    </xf>
    <xf numFmtId="0" fontId="14" fillId="6" borderId="3" xfId="0" applyFont="1" applyFill="1" applyBorder="1" applyAlignment="1" applyProtection="1">
      <alignment horizontal="center" vertical="center" wrapText="1"/>
    </xf>
    <xf numFmtId="0" fontId="14" fillId="6" borderId="4"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2" fillId="10" borderId="20" xfId="0" applyFont="1" applyFill="1" applyBorder="1" applyAlignment="1" applyProtection="1">
      <alignment horizontal="center" vertical="center" wrapText="1"/>
    </xf>
    <xf numFmtId="0" fontId="2" fillId="10" borderId="21" xfId="0" applyFont="1" applyFill="1" applyBorder="1" applyAlignment="1" applyProtection="1">
      <alignment horizontal="center" vertical="center" wrapText="1"/>
    </xf>
    <xf numFmtId="0" fontId="2" fillId="10" borderId="22" xfId="0" applyFont="1" applyFill="1" applyBorder="1" applyAlignment="1" applyProtection="1">
      <alignment horizontal="center" vertical="center" wrapText="1"/>
    </xf>
    <xf numFmtId="0" fontId="9" fillId="10" borderId="9" xfId="0" applyFont="1" applyFill="1" applyBorder="1" applyAlignment="1" applyProtection="1">
      <alignment horizontal="center" vertical="center" wrapText="1"/>
    </xf>
    <xf numFmtId="0" fontId="9" fillId="10" borderId="8" xfId="0" applyFont="1" applyFill="1" applyBorder="1" applyAlignment="1" applyProtection="1">
      <alignment horizontal="center" vertical="center" wrapText="1"/>
    </xf>
    <xf numFmtId="0" fontId="2" fillId="10" borderId="3" xfId="0" applyFont="1" applyFill="1" applyBorder="1" applyAlignment="1" applyProtection="1">
      <alignment horizontal="center" vertical="center" wrapText="1"/>
    </xf>
    <xf numFmtId="0" fontId="2" fillId="10" borderId="5" xfId="0" applyFont="1" applyFill="1" applyBorder="1" applyAlignment="1" applyProtection="1">
      <alignment horizontal="center" vertical="center" wrapText="1"/>
    </xf>
    <xf numFmtId="0" fontId="2" fillId="10" borderId="3" xfId="0" applyFont="1" applyFill="1" applyBorder="1" applyAlignment="1" applyProtection="1">
      <alignment horizontal="center" vertical="center"/>
    </xf>
    <xf numFmtId="0" fontId="2" fillId="10" borderId="4" xfId="0" applyFont="1" applyFill="1" applyBorder="1" applyAlignment="1" applyProtection="1">
      <alignment horizontal="center" vertical="center"/>
    </xf>
    <xf numFmtId="0" fontId="2" fillId="10" borderId="5" xfId="0" applyFont="1" applyFill="1" applyBorder="1" applyAlignment="1" applyProtection="1">
      <alignment horizontal="center" vertical="center"/>
    </xf>
    <xf numFmtId="0" fontId="2" fillId="10" borderId="12" xfId="0" applyFont="1" applyFill="1" applyBorder="1" applyAlignment="1" applyProtection="1">
      <alignment horizontal="center" vertical="center"/>
    </xf>
    <xf numFmtId="0" fontId="2" fillId="10" borderId="11" xfId="0" applyFont="1" applyFill="1" applyBorder="1" applyAlignment="1" applyProtection="1">
      <alignment horizontal="center" vertical="center"/>
    </xf>
    <xf numFmtId="0" fontId="2" fillId="10" borderId="10" xfId="0" applyFont="1" applyFill="1" applyBorder="1" applyAlignment="1" applyProtection="1">
      <alignment horizontal="center" vertical="center"/>
    </xf>
    <xf numFmtId="0" fontId="2" fillId="10" borderId="9" xfId="0" applyFont="1" applyFill="1" applyBorder="1" applyAlignment="1" applyProtection="1">
      <alignment horizontal="center" vertical="center"/>
    </xf>
    <xf numFmtId="0" fontId="2" fillId="10" borderId="8" xfId="0" applyFont="1" applyFill="1" applyBorder="1" applyAlignment="1" applyProtection="1">
      <alignment horizontal="center" vertical="center"/>
    </xf>
    <xf numFmtId="0" fontId="9" fillId="6" borderId="23" xfId="0" applyFont="1" applyFill="1" applyBorder="1" applyAlignment="1" applyProtection="1">
      <alignment horizontal="center" vertical="center" wrapText="1"/>
    </xf>
    <xf numFmtId="0" fontId="9" fillId="6" borderId="28" xfId="0" applyFont="1" applyFill="1" applyBorder="1" applyAlignment="1" applyProtection="1">
      <alignment horizontal="center" vertical="center" wrapText="1"/>
    </xf>
    <xf numFmtId="0" fontId="2" fillId="10" borderId="25" xfId="0" applyFont="1" applyFill="1" applyBorder="1" applyAlignment="1" applyProtection="1">
      <alignment horizontal="center" vertical="center" textRotation="90"/>
    </xf>
    <xf numFmtId="0" fontId="2" fillId="10" borderId="46" xfId="0" applyFont="1" applyFill="1" applyBorder="1" applyAlignment="1" applyProtection="1">
      <alignment horizontal="center" vertical="center" textRotation="90"/>
    </xf>
    <xf numFmtId="0" fontId="2" fillId="10" borderId="27" xfId="0" applyFont="1" applyFill="1" applyBorder="1" applyAlignment="1" applyProtection="1">
      <alignment horizontal="justify" vertical="center"/>
    </xf>
    <xf numFmtId="0" fontId="2" fillId="10" borderId="28" xfId="0" applyFont="1" applyFill="1" applyBorder="1" applyAlignment="1" applyProtection="1">
      <alignment horizontal="justify" vertical="center"/>
    </xf>
    <xf numFmtId="0" fontId="2" fillId="10" borderId="6" xfId="0" applyFont="1" applyFill="1" applyBorder="1" applyAlignment="1" applyProtection="1">
      <alignment horizontal="center" vertical="center" wrapText="1"/>
    </xf>
    <xf numFmtId="0" fontId="4" fillId="0" borderId="0" xfId="39" applyFont="1" applyProtection="1">
      <protection locked="0"/>
    </xf>
    <xf numFmtId="4" fontId="4" fillId="0" borderId="0" xfId="39" applyNumberFormat="1" applyFont="1" applyProtection="1">
      <protection locked="0"/>
    </xf>
    <xf numFmtId="0" fontId="4" fillId="0" borderId="0" xfId="39" applyFont="1" applyFill="1" applyProtection="1">
      <protection locked="0"/>
    </xf>
    <xf numFmtId="4" fontId="4" fillId="0" borderId="0" xfId="39" applyNumberFormat="1" applyFont="1" applyFill="1" applyProtection="1">
      <protection locked="0"/>
    </xf>
    <xf numFmtId="0" fontId="9" fillId="0" borderId="0" xfId="39" applyFont="1" applyBorder="1" applyAlignment="1" applyProtection="1">
      <alignment horizontal="justify" vertical="top"/>
      <protection locked="0"/>
    </xf>
    <xf numFmtId="4" fontId="9" fillId="0" borderId="0" xfId="39" applyNumberFormat="1" applyFont="1" applyFill="1" applyBorder="1" applyAlignment="1" applyProtection="1">
      <alignment horizontal="justify" vertical="top"/>
      <protection locked="0"/>
    </xf>
    <xf numFmtId="0" fontId="4" fillId="0" borderId="0" xfId="39" applyFont="1" applyBorder="1" applyAlignment="1" applyProtection="1">
      <alignment horizontal="left"/>
      <protection locked="0"/>
    </xf>
    <xf numFmtId="0" fontId="28" fillId="0" borderId="0" xfId="39" applyFont="1" applyBorder="1" applyAlignment="1" applyProtection="1">
      <alignment horizontal="left"/>
      <protection locked="0"/>
    </xf>
    <xf numFmtId="0" fontId="27" fillId="0" borderId="0" xfId="39"/>
    <xf numFmtId="0" fontId="27" fillId="0" borderId="19" xfId="39" applyBorder="1" applyAlignment="1" applyProtection="1">
      <alignment horizontal="center"/>
      <protection locked="0"/>
    </xf>
    <xf numFmtId="0" fontId="27" fillId="0" borderId="17" xfId="39" applyBorder="1" applyAlignment="1" applyProtection="1">
      <alignment horizontal="center"/>
      <protection locked="0"/>
    </xf>
    <xf numFmtId="0" fontId="9" fillId="0" borderId="0" xfId="39" applyFont="1"/>
    <xf numFmtId="0" fontId="27" fillId="0" borderId="18" xfId="39" applyBorder="1" applyAlignment="1" applyProtection="1">
      <alignment horizontal="center"/>
      <protection locked="0"/>
    </xf>
    <xf numFmtId="0" fontId="4" fillId="0" borderId="19" xfId="39" applyFont="1" applyFill="1" applyBorder="1" applyAlignment="1" applyProtection="1">
      <alignment horizontal="left" vertical="justify"/>
      <protection locked="0"/>
    </xf>
    <xf numFmtId="0" fontId="4" fillId="0" borderId="18" xfId="39" applyFont="1" applyFill="1" applyBorder="1" applyAlignment="1" applyProtection="1">
      <alignment horizontal="left" vertical="justify"/>
      <protection locked="0"/>
    </xf>
    <xf numFmtId="0" fontId="4" fillId="0" borderId="17" xfId="39" applyFont="1" applyFill="1" applyBorder="1" applyAlignment="1" applyProtection="1">
      <alignment horizontal="left" vertical="justify"/>
      <protection locked="0"/>
    </xf>
    <xf numFmtId="0" fontId="29" fillId="0" borderId="0" xfId="39" applyFont="1" applyAlignment="1" applyProtection="1">
      <alignment horizontal="left"/>
      <protection locked="0"/>
    </xf>
    <xf numFmtId="0" fontId="29" fillId="0" borderId="0" xfId="39" applyFont="1" applyAlignment="1" applyProtection="1">
      <alignment horizontal="left"/>
      <protection locked="0"/>
    </xf>
    <xf numFmtId="0" fontId="4" fillId="0" borderId="1" xfId="39" applyFont="1" applyBorder="1" applyAlignment="1" applyProtection="1">
      <alignment horizontal="justify" vertical="top"/>
      <protection locked="0"/>
    </xf>
    <xf numFmtId="0" fontId="9" fillId="0" borderId="0" xfId="39" applyFont="1" applyAlignment="1" applyProtection="1">
      <alignment horizontal="right"/>
      <protection locked="0"/>
    </xf>
    <xf numFmtId="0" fontId="9" fillId="0" borderId="0" xfId="39" applyFont="1" applyAlignment="1" applyProtection="1">
      <alignment horizontal="right" vertical="top"/>
      <protection locked="0"/>
    </xf>
    <xf numFmtId="0" fontId="4" fillId="0" borderId="1" xfId="39" applyFont="1" applyBorder="1" applyAlignment="1" applyProtection="1">
      <alignment horizontal="justify" vertical="top" wrapText="1"/>
      <protection locked="0"/>
    </xf>
    <xf numFmtId="0" fontId="4" fillId="0" borderId="0" xfId="39" applyFont="1" applyFill="1" applyProtection="1"/>
    <xf numFmtId="0" fontId="9" fillId="8" borderId="1" xfId="39" applyFont="1" applyFill="1" applyBorder="1" applyAlignment="1" applyProtection="1">
      <alignment horizontal="justify" vertical="top"/>
    </xf>
    <xf numFmtId="0" fontId="29" fillId="0" borderId="0" xfId="39" applyFont="1" applyAlignment="1" applyProtection="1">
      <alignment horizontal="left"/>
    </xf>
    <xf numFmtId="0" fontId="2" fillId="0" borderId="0" xfId="39" applyFont="1" applyFill="1" applyBorder="1" applyAlignment="1" applyProtection="1">
      <alignment horizontal="justify" vertical="top"/>
      <protection locked="0"/>
    </xf>
    <xf numFmtId="0" fontId="9" fillId="0" borderId="19" xfId="39" applyFont="1" applyBorder="1" applyAlignment="1" applyProtection="1">
      <alignment horizontal="left" vertical="center"/>
    </xf>
    <xf numFmtId="0" fontId="9" fillId="0" borderId="17" xfId="39" applyFont="1" applyBorder="1" applyAlignment="1" applyProtection="1">
      <alignment horizontal="left" vertical="center"/>
    </xf>
    <xf numFmtId="0" fontId="9" fillId="0" borderId="0" xfId="39" applyFont="1" applyAlignment="1" applyProtection="1">
      <alignment horizontal="left"/>
      <protection locked="0"/>
    </xf>
    <xf numFmtId="0" fontId="2" fillId="0" borderId="0" xfId="39" applyFont="1" applyFill="1" applyBorder="1" applyAlignment="1" applyProtection="1">
      <alignment horizontal="justify" vertical="top"/>
    </xf>
    <xf numFmtId="0" fontId="9" fillId="0" borderId="0" xfId="39" applyFont="1" applyAlignment="1" applyProtection="1">
      <alignment horizontal="justify"/>
      <protection locked="0"/>
    </xf>
    <xf numFmtId="0" fontId="9" fillId="0" borderId="0" xfId="39" applyFont="1" applyAlignment="1" applyProtection="1">
      <alignment horizontal="justify"/>
    </xf>
    <xf numFmtId="4" fontId="9" fillId="0" borderId="0" xfId="39" applyNumberFormat="1" applyFont="1" applyFill="1" applyAlignment="1" applyProtection="1">
      <alignment horizontal="center"/>
      <protection locked="0"/>
    </xf>
    <xf numFmtId="4" fontId="9" fillId="0" borderId="0" xfId="39" applyNumberFormat="1" applyFont="1" applyFill="1" applyAlignment="1" applyProtection="1">
      <alignment horizontal="center"/>
    </xf>
    <xf numFmtId="0" fontId="4" fillId="0" borderId="0" xfId="39" applyFont="1" applyAlignment="1" applyProtection="1">
      <alignment horizontal="justify"/>
    </xf>
    <xf numFmtId="0" fontId="29" fillId="0" borderId="0" xfId="39" applyFont="1" applyAlignment="1" applyProtection="1">
      <alignment horizontal="left"/>
    </xf>
    <xf numFmtId="0" fontId="4" fillId="12" borderId="1" xfId="39" applyFont="1" applyFill="1" applyBorder="1" applyAlignment="1" applyProtection="1">
      <alignment horizontal="justify" vertical="top"/>
      <protection locked="0"/>
    </xf>
    <xf numFmtId="0" fontId="30" fillId="0" borderId="0" xfId="39" applyFont="1" applyFill="1" applyAlignment="1" applyProtection="1">
      <alignment horizontal="center"/>
    </xf>
    <xf numFmtId="4" fontId="9" fillId="0" borderId="0" xfId="39" applyNumberFormat="1" applyFont="1" applyFill="1" applyAlignment="1" applyProtection="1">
      <alignment horizontal="center"/>
    </xf>
  </cellXfs>
  <cellStyles count="40">
    <cellStyle name="Euro" xfId="5"/>
    <cellStyle name="Millares" xfId="1" builtinId="3"/>
    <cellStyle name="Millares 2" xfId="4"/>
    <cellStyle name="Millares 2 2" xfId="6"/>
    <cellStyle name="Millares 2 2 2" xfId="7"/>
    <cellStyle name="Millares 2 3" xfId="8"/>
    <cellStyle name="Millares 2 3 2" xfId="9"/>
    <cellStyle name="Millares 2 4" xfId="36"/>
    <cellStyle name="Millares 3" xfId="10"/>
    <cellStyle name="Millares 3 2" xfId="11"/>
    <cellStyle name="Millares 4" xfId="12"/>
    <cellStyle name="Millares 4 2" xfId="13"/>
    <cellStyle name="Millares 5" xfId="14"/>
    <cellStyle name="Millares 5 2" xfId="15"/>
    <cellStyle name="Moneda [0] 2" xfId="38"/>
    <cellStyle name="Normal" xfId="0" builtinId="0"/>
    <cellStyle name="Normal 2" xfId="3"/>
    <cellStyle name="Normal 2 2" xfId="16"/>
    <cellStyle name="Normal 2 2 2" xfId="17"/>
    <cellStyle name="Normal 2 3" xfId="18"/>
    <cellStyle name="Normal 2 3 2" xfId="19"/>
    <cellStyle name="Normal 2 4" xfId="20"/>
    <cellStyle name="Normal 2 5" xfId="37"/>
    <cellStyle name="Normal 3" xfId="21"/>
    <cellStyle name="Normal 3 2" xfId="22"/>
    <cellStyle name="Normal 4" xfId="23"/>
    <cellStyle name="Normal 4 2" xfId="24"/>
    <cellStyle name="Normal 5" xfId="25"/>
    <cellStyle name="Normal 5 2" xfId="26"/>
    <cellStyle name="Normal 6" xfId="39"/>
    <cellStyle name="Porcentaje" xfId="2" builtinId="5"/>
    <cellStyle name="Porcentaje 2" xfId="27"/>
    <cellStyle name="Porcentaje 2 2" xfId="28"/>
    <cellStyle name="Porcentaje 3" xfId="29"/>
    <cellStyle name="Porcentaje 3 2" xfId="30"/>
    <cellStyle name="Porcentaje 4" xfId="31"/>
    <cellStyle name="Porcentaje 4 2" xfId="32"/>
    <cellStyle name="Porcentual 2" xfId="33"/>
    <cellStyle name="Porcentual 3" xfId="34"/>
    <cellStyle name="Porcentual 3 2" xfId="35"/>
  </cellStyles>
  <dxfs count="0"/>
  <tableStyles count="0" defaultTableStyle="TableStyleMedium2" defaultPivotStyle="PivotStyleLight16"/>
  <colors>
    <mruColors>
      <color rgb="FF1AD2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177801</xdr:colOff>
      <xdr:row>2</xdr:row>
      <xdr:rowOff>86524</xdr:rowOff>
    </xdr:to>
    <xdr:pic>
      <xdr:nvPicPr>
        <xdr:cNvPr id="2" name="1 Imagen"/>
        <xdr:cNvPicPr>
          <a:picLocks noChangeAspect="1"/>
        </xdr:cNvPicPr>
      </xdr:nvPicPr>
      <xdr:blipFill>
        <a:blip xmlns:r="http://schemas.openxmlformats.org/officeDocument/2006/relationships" r:embed="rId1"/>
        <a:stretch>
          <a:fillRect/>
        </a:stretch>
      </xdr:blipFill>
      <xdr:spPr>
        <a:xfrm>
          <a:off x="1" y="0"/>
          <a:ext cx="1377950" cy="416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3120572</xdr:colOff>
      <xdr:row>1</xdr:row>
      <xdr:rowOff>9070</xdr:rowOff>
    </xdr:from>
    <xdr:to>
      <xdr:col>8</xdr:col>
      <xdr:colOff>466087</xdr:colOff>
      <xdr:row>4</xdr:row>
      <xdr:rowOff>15607</xdr:rowOff>
    </xdr:to>
    <xdr:pic>
      <xdr:nvPicPr>
        <xdr:cNvPr id="2" name="1 Imagen"/>
        <xdr:cNvPicPr>
          <a:picLocks noChangeAspect="1"/>
        </xdr:cNvPicPr>
      </xdr:nvPicPr>
      <xdr:blipFill>
        <a:blip xmlns:r="http://schemas.openxmlformats.org/officeDocument/2006/relationships" r:embed="rId1"/>
        <a:stretch>
          <a:fillRect/>
        </a:stretch>
      </xdr:blipFill>
      <xdr:spPr>
        <a:xfrm>
          <a:off x="8118929" y="235856"/>
          <a:ext cx="2271301" cy="6868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396875</xdr:colOff>
      <xdr:row>2</xdr:row>
      <xdr:rowOff>15875</xdr:rowOff>
    </xdr:from>
    <xdr:to>
      <xdr:col>15</xdr:col>
      <xdr:colOff>255176</xdr:colOff>
      <xdr:row>5</xdr:row>
      <xdr:rowOff>36019</xdr:rowOff>
    </xdr:to>
    <xdr:pic>
      <xdr:nvPicPr>
        <xdr:cNvPr id="3" name="2 Imagen"/>
        <xdr:cNvPicPr>
          <a:picLocks noChangeAspect="1"/>
        </xdr:cNvPicPr>
      </xdr:nvPicPr>
      <xdr:blipFill>
        <a:blip xmlns:r="http://schemas.openxmlformats.org/officeDocument/2006/relationships" r:embed="rId1"/>
        <a:stretch>
          <a:fillRect/>
        </a:stretch>
      </xdr:blipFill>
      <xdr:spPr>
        <a:xfrm>
          <a:off x="11509375" y="460375"/>
          <a:ext cx="2271301" cy="6868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580572</xdr:colOff>
      <xdr:row>1</xdr:row>
      <xdr:rowOff>54428</xdr:rowOff>
    </xdr:from>
    <xdr:to>
      <xdr:col>9</xdr:col>
      <xdr:colOff>169754</xdr:colOff>
      <xdr:row>4</xdr:row>
      <xdr:rowOff>66257</xdr:rowOff>
    </xdr:to>
    <xdr:pic>
      <xdr:nvPicPr>
        <xdr:cNvPr id="2" name="1 Imagen"/>
        <xdr:cNvPicPr>
          <a:picLocks noChangeAspect="1"/>
        </xdr:cNvPicPr>
      </xdr:nvPicPr>
      <xdr:blipFill>
        <a:blip xmlns:r="http://schemas.openxmlformats.org/officeDocument/2006/relationships" r:embed="rId1"/>
        <a:stretch>
          <a:fillRect/>
        </a:stretch>
      </xdr:blipFill>
      <xdr:spPr>
        <a:xfrm>
          <a:off x="7765143" y="281214"/>
          <a:ext cx="2292468" cy="6921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Elen\Desktop\Work\PAO%202018-%20actualizado\matriz_planificacion-CGR-PAO%202018.%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O GENERAL"/>
      <sheetName val="MARCO GENERAL PLAZAS"/>
      <sheetName val="PROGRAMA I"/>
      <sheetName val="RESTRINGIDOP1"/>
      <sheetName val="PROGRAMA II"/>
      <sheetName val="RESTRINGIDOP2"/>
      <sheetName val="PROGRAMA III"/>
      <sheetName val="RESTRINGIDOP3"/>
      <sheetName val="PROGRAMA IV"/>
      <sheetName val="RESTRINGIDOP4"/>
      <sheetName val="EVALUACIÓN POA."/>
      <sheetName val="CALCULO POR AREAS"/>
      <sheetName val="EVALUACIÓN POA"/>
      <sheetName val="GRAFICOS"/>
      <sheetName val=" METAS CUMPLIDAS "/>
    </sheetNames>
    <sheetDataSet>
      <sheetData sheetId="0" refreshError="1">
        <row r="5">
          <cell r="D5" t="str">
            <v>MUNICIPALIDAD DE SANTA ANA</v>
          </cell>
        </row>
        <row r="7">
          <cell r="D7">
            <v>2018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C5">
            <v>0</v>
          </cell>
          <cell r="D5">
            <v>6</v>
          </cell>
          <cell r="E5">
            <v>6</v>
          </cell>
          <cell r="F5">
            <v>0</v>
          </cell>
          <cell r="G5">
            <v>0</v>
          </cell>
          <cell r="I5">
            <v>0</v>
          </cell>
          <cell r="J5">
            <v>0</v>
          </cell>
          <cell r="L5">
            <v>0</v>
          </cell>
          <cell r="M5">
            <v>0</v>
          </cell>
        </row>
        <row r="8">
          <cell r="B8">
            <v>6</v>
          </cell>
        </row>
        <row r="9">
          <cell r="B9">
            <v>6</v>
          </cell>
        </row>
        <row r="10">
          <cell r="B10">
            <v>0</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O79"/>
  <sheetViews>
    <sheetView showGridLines="0" tabSelected="1" workbookViewId="0">
      <selection activeCell="F13" sqref="F13"/>
    </sheetView>
  </sheetViews>
  <sheetFormatPr baseColWidth="10" defaultColWidth="11.453125" defaultRowHeight="12.5" x14ac:dyDescent="0.25"/>
  <cols>
    <col min="1" max="1" width="17.1796875" style="397" customWidth="1"/>
    <col min="2" max="2" width="16.1796875" style="397" customWidth="1"/>
    <col min="3" max="3" width="3" style="397" bestFit="1" customWidth="1"/>
    <col min="4" max="4" width="36.54296875" style="397" customWidth="1"/>
    <col min="5" max="5" width="42.54296875" style="397" customWidth="1"/>
    <col min="6" max="6" width="15.54296875" style="397" customWidth="1"/>
    <col min="7" max="16384" width="11.453125" style="397"/>
  </cols>
  <sheetData>
    <row r="1" spans="1:15" s="399" customFormat="1" ht="13" x14ac:dyDescent="0.3">
      <c r="A1" s="435" t="s">
        <v>451</v>
      </c>
      <c r="B1" s="435"/>
      <c r="C1" s="435"/>
      <c r="D1" s="435"/>
      <c r="E1" s="429"/>
      <c r="F1" s="429"/>
      <c r="G1" s="400"/>
      <c r="H1" s="400"/>
    </row>
    <row r="2" spans="1:15" s="399" customFormat="1" ht="13" x14ac:dyDescent="0.3">
      <c r="A2" s="435" t="s">
        <v>450</v>
      </c>
      <c r="B2" s="435"/>
      <c r="C2" s="435"/>
      <c r="D2" s="435"/>
      <c r="E2" s="429"/>
      <c r="F2" s="429"/>
      <c r="G2" s="400"/>
      <c r="H2" s="400"/>
      <c r="O2" s="434">
        <v>2016</v>
      </c>
    </row>
    <row r="3" spans="1:15" s="399" customFormat="1" ht="13" x14ac:dyDescent="0.3">
      <c r="A3" s="429"/>
      <c r="B3" s="429"/>
      <c r="C3" s="429"/>
      <c r="D3" s="429"/>
      <c r="E3" s="429"/>
      <c r="F3" s="429"/>
      <c r="G3" s="400"/>
      <c r="H3" s="400"/>
    </row>
    <row r="4" spans="1:15" s="399" customFormat="1" ht="13.5" thickBot="1" x14ac:dyDescent="0.35">
      <c r="A4" s="427"/>
      <c r="B4" s="429"/>
      <c r="C4" s="429"/>
      <c r="D4" s="429"/>
      <c r="E4" s="429"/>
      <c r="F4" s="429"/>
      <c r="G4" s="400"/>
      <c r="H4" s="400"/>
    </row>
    <row r="5" spans="1:15" s="399" customFormat="1" ht="13.5" thickBot="1" x14ac:dyDescent="0.35">
      <c r="A5" s="421" t="s">
        <v>449</v>
      </c>
      <c r="B5" s="421"/>
      <c r="C5" s="425"/>
      <c r="D5" s="433" t="s">
        <v>0</v>
      </c>
      <c r="E5" s="429"/>
      <c r="F5" s="429"/>
      <c r="G5" s="400"/>
      <c r="H5" s="400"/>
    </row>
    <row r="6" spans="1:15" s="399" customFormat="1" ht="13.5" thickBot="1" x14ac:dyDescent="0.35">
      <c r="A6" s="432"/>
      <c r="B6" s="432"/>
      <c r="C6" s="425"/>
      <c r="D6" s="401"/>
      <c r="E6" s="429"/>
      <c r="F6" s="429"/>
      <c r="G6" s="400"/>
      <c r="H6" s="400"/>
    </row>
    <row r="7" spans="1:15" s="399" customFormat="1" ht="13.5" thickBot="1" x14ac:dyDescent="0.35">
      <c r="A7" s="421" t="s">
        <v>448</v>
      </c>
      <c r="B7" s="421"/>
      <c r="C7" s="425"/>
      <c r="D7" s="415" t="s">
        <v>447</v>
      </c>
      <c r="E7" s="429"/>
      <c r="F7" s="429"/>
      <c r="G7" s="400"/>
      <c r="H7" s="400"/>
    </row>
    <row r="8" spans="1:15" s="399" customFormat="1" ht="13" x14ac:dyDescent="0.3">
      <c r="A8" s="431"/>
      <c r="B8" s="430"/>
      <c r="C8" s="429"/>
      <c r="D8" s="429"/>
      <c r="E8" s="429"/>
      <c r="F8" s="429"/>
      <c r="G8" s="400"/>
      <c r="H8" s="400"/>
    </row>
    <row r="9" spans="1:15" ht="13" x14ac:dyDescent="0.3">
      <c r="A9" s="421" t="s">
        <v>446</v>
      </c>
      <c r="B9" s="421"/>
      <c r="C9" s="425"/>
      <c r="D9" s="398"/>
      <c r="E9" s="429"/>
      <c r="F9" s="429"/>
      <c r="G9" s="400"/>
    </row>
    <row r="10" spans="1:15" ht="13.5" thickBot="1" x14ac:dyDescent="0.35">
      <c r="A10" s="427"/>
      <c r="B10" s="398"/>
      <c r="C10" s="425"/>
      <c r="D10" s="398"/>
      <c r="E10" s="398"/>
    </row>
    <row r="11" spans="1:15" ht="50.5" thickBot="1" x14ac:dyDescent="0.35">
      <c r="A11" s="424" t="s">
        <v>445</v>
      </c>
      <c r="B11" s="423"/>
      <c r="C11" s="425"/>
      <c r="D11" s="415" t="s">
        <v>444</v>
      </c>
      <c r="E11" s="398"/>
    </row>
    <row r="12" spans="1:15" s="427" customFormat="1" ht="14.5" thickBot="1" x14ac:dyDescent="0.35">
      <c r="A12" s="426"/>
      <c r="B12" s="428"/>
      <c r="C12" s="425"/>
      <c r="D12" s="422"/>
      <c r="E12" s="422"/>
      <c r="F12" s="422"/>
    </row>
    <row r="13" spans="1:15" s="399" customFormat="1" ht="38" thickBot="1" x14ac:dyDescent="0.35">
      <c r="A13" s="424" t="s">
        <v>443</v>
      </c>
      <c r="B13" s="423"/>
      <c r="C13" s="425"/>
      <c r="D13" s="415" t="s">
        <v>442</v>
      </c>
      <c r="E13" s="422"/>
      <c r="F13" s="422"/>
    </row>
    <row r="14" spans="1:15" s="399" customFormat="1" ht="14.5" thickBot="1" x14ac:dyDescent="0.35">
      <c r="A14" s="426"/>
      <c r="B14" s="419"/>
      <c r="C14" s="425"/>
      <c r="D14" s="422"/>
      <c r="E14" s="422"/>
      <c r="F14" s="422"/>
    </row>
    <row r="15" spans="1:15" s="399" customFormat="1" ht="75.5" thickBot="1" x14ac:dyDescent="0.3">
      <c r="A15" s="424" t="s">
        <v>441</v>
      </c>
      <c r="B15" s="423"/>
      <c r="C15" s="417">
        <v>1</v>
      </c>
      <c r="D15" s="415" t="s">
        <v>440</v>
      </c>
      <c r="E15" s="422"/>
      <c r="F15" s="422"/>
    </row>
    <row r="16" spans="1:15" s="399" customFormat="1" ht="63" thickBot="1" x14ac:dyDescent="0.3">
      <c r="A16" s="422"/>
      <c r="B16" s="422"/>
      <c r="C16" s="417">
        <v>2</v>
      </c>
      <c r="D16" s="415" t="s">
        <v>439</v>
      </c>
      <c r="E16" s="422"/>
      <c r="F16" s="422"/>
    </row>
    <row r="17" spans="1:6" s="399" customFormat="1" ht="38" thickBot="1" x14ac:dyDescent="0.3">
      <c r="A17" s="422"/>
      <c r="B17" s="422"/>
      <c r="C17" s="417">
        <v>3</v>
      </c>
      <c r="D17" s="415" t="s">
        <v>438</v>
      </c>
      <c r="E17" s="422"/>
      <c r="F17" s="422"/>
    </row>
    <row r="18" spans="1:6" s="399" customFormat="1" ht="50.5" thickBot="1" x14ac:dyDescent="0.3">
      <c r="A18" s="422"/>
      <c r="B18" s="422"/>
      <c r="C18" s="417">
        <v>4</v>
      </c>
      <c r="D18" s="415" t="s">
        <v>437</v>
      </c>
      <c r="E18" s="422"/>
      <c r="F18" s="422"/>
    </row>
    <row r="19" spans="1:6" s="399" customFormat="1" ht="50.5" thickBot="1" x14ac:dyDescent="0.3">
      <c r="A19" s="422"/>
      <c r="B19" s="422"/>
      <c r="C19" s="417">
        <v>5</v>
      </c>
      <c r="D19" s="415" t="s">
        <v>436</v>
      </c>
      <c r="E19" s="422"/>
      <c r="F19" s="422"/>
    </row>
    <row r="20" spans="1:6" s="399" customFormat="1" ht="50.5" thickBot="1" x14ac:dyDescent="0.3">
      <c r="A20" s="422"/>
      <c r="B20" s="422"/>
      <c r="C20" s="417">
        <v>6</v>
      </c>
      <c r="D20" s="415" t="s">
        <v>435</v>
      </c>
      <c r="E20" s="422"/>
      <c r="F20" s="422"/>
    </row>
    <row r="21" spans="1:6" s="399" customFormat="1" ht="50.5" thickBot="1" x14ac:dyDescent="0.3">
      <c r="A21" s="422"/>
      <c r="B21" s="422"/>
      <c r="C21" s="417">
        <v>7</v>
      </c>
      <c r="D21" s="415" t="s">
        <v>434</v>
      </c>
      <c r="E21" s="422"/>
      <c r="F21" s="422"/>
    </row>
    <row r="22" spans="1:6" s="399" customFormat="1" ht="50.5" thickBot="1" x14ac:dyDescent="0.3">
      <c r="A22" s="422"/>
      <c r="B22" s="422"/>
      <c r="C22" s="417">
        <v>8</v>
      </c>
      <c r="D22" s="415" t="s">
        <v>433</v>
      </c>
      <c r="E22" s="422"/>
      <c r="F22" s="422"/>
    </row>
    <row r="23" spans="1:6" s="399" customFormat="1" ht="14.5" thickBot="1" x14ac:dyDescent="0.3">
      <c r="A23" s="422"/>
      <c r="B23" s="422"/>
      <c r="C23" s="417"/>
      <c r="D23" s="415"/>
      <c r="E23" s="422"/>
      <c r="F23" s="422"/>
    </row>
    <row r="24" spans="1:6" s="399" customFormat="1" ht="14.5" thickBot="1" x14ac:dyDescent="0.3">
      <c r="A24" s="422"/>
      <c r="B24" s="422"/>
      <c r="C24" s="417"/>
      <c r="D24" s="415"/>
      <c r="E24" s="422"/>
      <c r="F24" s="422"/>
    </row>
    <row r="25" spans="1:6" s="399" customFormat="1" ht="14.5" thickBot="1" x14ac:dyDescent="0.3">
      <c r="A25" s="422"/>
      <c r="B25" s="422"/>
      <c r="C25" s="417"/>
      <c r="D25" s="415"/>
      <c r="E25" s="422"/>
      <c r="F25" s="422"/>
    </row>
    <row r="26" spans="1:6" s="399" customFormat="1" ht="14.5" thickBot="1" x14ac:dyDescent="0.3">
      <c r="A26" s="422"/>
      <c r="B26" s="422"/>
      <c r="C26" s="417"/>
      <c r="D26" s="415"/>
      <c r="E26" s="422"/>
      <c r="F26" s="422"/>
    </row>
    <row r="27" spans="1:6" s="399" customFormat="1" ht="14.5" thickBot="1" x14ac:dyDescent="0.3">
      <c r="A27" s="422"/>
      <c r="B27" s="422"/>
      <c r="C27" s="417"/>
      <c r="D27" s="415"/>
      <c r="E27" s="422"/>
      <c r="F27" s="422"/>
    </row>
    <row r="28" spans="1:6" s="399" customFormat="1" ht="14.5" thickBot="1" x14ac:dyDescent="0.3">
      <c r="A28" s="422"/>
      <c r="B28" s="422"/>
      <c r="C28" s="417"/>
      <c r="D28" s="415"/>
      <c r="E28" s="422"/>
      <c r="F28" s="422"/>
    </row>
    <row r="29" spans="1:6" s="399" customFormat="1" ht="14.5" thickBot="1" x14ac:dyDescent="0.3">
      <c r="A29" s="422"/>
      <c r="B29" s="422"/>
      <c r="C29" s="417"/>
      <c r="D29" s="415"/>
      <c r="E29" s="422"/>
      <c r="F29" s="422"/>
    </row>
    <row r="30" spans="1:6" s="399" customFormat="1" ht="14.5" thickBot="1" x14ac:dyDescent="0.3">
      <c r="A30" s="422"/>
      <c r="B30" s="422"/>
      <c r="C30" s="417"/>
      <c r="D30" s="415"/>
      <c r="E30" s="422"/>
      <c r="F30" s="422"/>
    </row>
    <row r="31" spans="1:6" s="399" customFormat="1" ht="14.5" thickBot="1" x14ac:dyDescent="0.3">
      <c r="A31" s="422"/>
      <c r="B31" s="422"/>
      <c r="C31" s="417"/>
      <c r="D31" s="415"/>
      <c r="E31" s="422"/>
      <c r="F31" s="422"/>
    </row>
    <row r="32" spans="1:6" s="399" customFormat="1" ht="14.5" thickBot="1" x14ac:dyDescent="0.3">
      <c r="A32" s="422"/>
      <c r="B32" s="422"/>
      <c r="C32" s="417"/>
      <c r="D32" s="415"/>
      <c r="E32" s="422"/>
      <c r="F32" s="422"/>
    </row>
    <row r="33" spans="1:12" s="399" customFormat="1" ht="14.5" thickBot="1" x14ac:dyDescent="0.3">
      <c r="A33" s="422"/>
      <c r="B33" s="422"/>
      <c r="C33" s="417"/>
      <c r="D33" s="415"/>
      <c r="E33" s="422"/>
      <c r="F33" s="422"/>
    </row>
    <row r="34" spans="1:12" s="399" customFormat="1" ht="14.5" thickBot="1" x14ac:dyDescent="0.3">
      <c r="A34" s="422"/>
      <c r="B34" s="422"/>
      <c r="C34" s="417"/>
      <c r="D34" s="415"/>
      <c r="E34" s="422"/>
      <c r="F34" s="422"/>
    </row>
    <row r="35" spans="1:12" s="399" customFormat="1" ht="14.5" thickBot="1" x14ac:dyDescent="0.3">
      <c r="A35" s="422"/>
      <c r="B35" s="422"/>
      <c r="C35" s="417"/>
      <c r="D35" s="415"/>
      <c r="E35" s="422"/>
      <c r="F35" s="422"/>
    </row>
    <row r="36" spans="1:12" s="399" customFormat="1" ht="14.5" thickBot="1" x14ac:dyDescent="0.3">
      <c r="A36" s="422"/>
      <c r="B36" s="422"/>
      <c r="C36" s="417"/>
      <c r="D36" s="415"/>
      <c r="E36" s="422"/>
      <c r="F36" s="422"/>
    </row>
    <row r="37" spans="1:12" s="399" customFormat="1" ht="13" x14ac:dyDescent="0.25">
      <c r="A37" s="402"/>
      <c r="B37" s="402"/>
      <c r="C37" s="402"/>
      <c r="D37" s="402"/>
      <c r="E37" s="402"/>
      <c r="F37" s="402"/>
      <c r="G37" s="402"/>
      <c r="H37" s="400"/>
    </row>
    <row r="38" spans="1:12" s="399" customFormat="1" ht="13" x14ac:dyDescent="0.3">
      <c r="A38" s="421" t="s">
        <v>432</v>
      </c>
      <c r="B38" s="421"/>
      <c r="C38" s="402"/>
      <c r="D38" s="402"/>
      <c r="E38" s="402"/>
      <c r="F38" s="402"/>
      <c r="G38" s="402"/>
      <c r="H38" s="402"/>
      <c r="I38" s="402"/>
      <c r="J38" s="402"/>
      <c r="K38" s="402"/>
      <c r="L38" s="402"/>
    </row>
    <row r="39" spans="1:12" s="399" customFormat="1" ht="13.5" thickBot="1" x14ac:dyDescent="0.35">
      <c r="A39" s="414"/>
      <c r="B39" s="414"/>
      <c r="C39" s="402"/>
      <c r="D39" s="402"/>
      <c r="E39" s="402"/>
      <c r="F39" s="402"/>
      <c r="G39" s="402"/>
      <c r="H39" s="402"/>
      <c r="I39" s="402"/>
      <c r="J39" s="402"/>
      <c r="K39" s="402"/>
      <c r="L39" s="402"/>
    </row>
    <row r="40" spans="1:12" s="399" customFormat="1" ht="13.5" thickBot="1" x14ac:dyDescent="0.3">
      <c r="C40" s="402"/>
      <c r="D40" s="420" t="s">
        <v>431</v>
      </c>
      <c r="E40" s="420" t="s">
        <v>430</v>
      </c>
      <c r="H40" s="402"/>
      <c r="I40" s="402"/>
      <c r="J40" s="402"/>
      <c r="K40" s="402"/>
      <c r="L40" s="402"/>
    </row>
    <row r="41" spans="1:12" s="399" customFormat="1" ht="88" thickBot="1" x14ac:dyDescent="0.3">
      <c r="C41" s="417">
        <v>1</v>
      </c>
      <c r="D41" s="415" t="s">
        <v>148</v>
      </c>
      <c r="E41" s="418" t="s">
        <v>429</v>
      </c>
      <c r="H41" s="402"/>
      <c r="I41" s="402"/>
      <c r="J41" s="402"/>
      <c r="K41" s="402"/>
      <c r="L41" s="402"/>
    </row>
    <row r="42" spans="1:12" s="399" customFormat="1" ht="38" thickBot="1" x14ac:dyDescent="0.3">
      <c r="C42" s="417">
        <v>2</v>
      </c>
      <c r="D42" s="415" t="s">
        <v>149</v>
      </c>
      <c r="E42" s="415" t="s">
        <v>266</v>
      </c>
      <c r="H42" s="402"/>
      <c r="I42" s="402"/>
      <c r="J42" s="402"/>
      <c r="K42" s="402"/>
      <c r="L42" s="402"/>
    </row>
    <row r="43" spans="1:12" s="399" customFormat="1" ht="25.5" thickBot="1" x14ac:dyDescent="0.3">
      <c r="C43" s="417">
        <v>3</v>
      </c>
      <c r="D43" s="415" t="s">
        <v>129</v>
      </c>
      <c r="E43" s="415" t="s">
        <v>130</v>
      </c>
      <c r="H43" s="402"/>
      <c r="I43" s="402"/>
      <c r="J43" s="402"/>
      <c r="K43" s="402"/>
      <c r="L43" s="402"/>
    </row>
    <row r="44" spans="1:12" s="399" customFormat="1" ht="88" thickBot="1" x14ac:dyDescent="0.3">
      <c r="C44" s="417">
        <v>4</v>
      </c>
      <c r="D44" s="415" t="s">
        <v>150</v>
      </c>
      <c r="E44" s="418" t="s">
        <v>428</v>
      </c>
      <c r="H44" s="402"/>
      <c r="I44" s="402"/>
      <c r="J44" s="402"/>
      <c r="K44" s="402"/>
      <c r="L44" s="402"/>
    </row>
    <row r="45" spans="1:12" s="399" customFormat="1" ht="63" thickBot="1" x14ac:dyDescent="0.3">
      <c r="C45" s="417">
        <v>5</v>
      </c>
      <c r="D45" s="415" t="s">
        <v>66</v>
      </c>
      <c r="E45" s="418" t="s">
        <v>427</v>
      </c>
      <c r="H45" s="402"/>
      <c r="I45" s="402"/>
      <c r="J45" s="402"/>
      <c r="K45" s="402"/>
      <c r="L45" s="402"/>
    </row>
    <row r="46" spans="1:12" s="399" customFormat="1" ht="125.5" thickBot="1" x14ac:dyDescent="0.3">
      <c r="A46" s="419"/>
      <c r="C46" s="417">
        <v>6</v>
      </c>
      <c r="D46" s="415" t="s">
        <v>151</v>
      </c>
      <c r="E46" s="418" t="s">
        <v>426</v>
      </c>
      <c r="H46" s="402"/>
      <c r="I46" s="402"/>
      <c r="J46" s="402"/>
      <c r="K46" s="402"/>
      <c r="L46" s="402"/>
    </row>
    <row r="47" spans="1:12" s="399" customFormat="1" ht="100.5" thickBot="1" x14ac:dyDescent="0.3">
      <c r="C47" s="417">
        <v>7</v>
      </c>
      <c r="D47" s="415" t="s">
        <v>37</v>
      </c>
      <c r="E47" s="418" t="s">
        <v>425</v>
      </c>
      <c r="H47" s="402"/>
      <c r="I47" s="402"/>
      <c r="J47" s="402"/>
      <c r="K47" s="402"/>
      <c r="L47" s="402"/>
    </row>
    <row r="48" spans="1:12" s="399" customFormat="1" ht="250.5" thickBot="1" x14ac:dyDescent="0.3">
      <c r="C48" s="417">
        <v>8</v>
      </c>
      <c r="D48" s="415" t="s">
        <v>152</v>
      </c>
      <c r="E48" s="418" t="s">
        <v>424</v>
      </c>
      <c r="H48" s="402"/>
      <c r="I48" s="402"/>
      <c r="J48" s="402"/>
      <c r="K48" s="402"/>
      <c r="L48" s="402"/>
    </row>
    <row r="49" spans="1:12" s="399" customFormat="1" ht="13.5" thickBot="1" x14ac:dyDescent="0.3">
      <c r="C49" s="417">
        <v>9</v>
      </c>
      <c r="D49" s="415" t="s">
        <v>153</v>
      </c>
      <c r="E49" s="415"/>
      <c r="H49" s="402"/>
      <c r="I49" s="402"/>
      <c r="J49" s="402"/>
      <c r="K49" s="402"/>
      <c r="L49" s="402"/>
    </row>
    <row r="50" spans="1:12" s="399" customFormat="1" ht="13.5" thickBot="1" x14ac:dyDescent="0.3">
      <c r="C50" s="417">
        <v>10</v>
      </c>
      <c r="D50" s="415" t="s">
        <v>153</v>
      </c>
      <c r="E50" s="415"/>
      <c r="H50" s="402"/>
      <c r="I50" s="402"/>
      <c r="J50" s="402"/>
      <c r="K50" s="402"/>
      <c r="L50" s="402"/>
    </row>
    <row r="51" spans="1:12" s="399" customFormat="1" ht="13.5" thickBot="1" x14ac:dyDescent="0.35">
      <c r="C51" s="416">
        <v>11</v>
      </c>
      <c r="D51" s="415" t="s">
        <v>153</v>
      </c>
      <c r="E51" s="415"/>
      <c r="H51" s="402"/>
      <c r="I51" s="402"/>
      <c r="J51" s="402"/>
      <c r="K51" s="402"/>
      <c r="L51" s="402"/>
    </row>
    <row r="52" spans="1:12" s="399" customFormat="1" ht="13.5" thickBot="1" x14ac:dyDescent="0.35">
      <c r="C52" s="416">
        <v>12</v>
      </c>
      <c r="D52" s="415" t="s">
        <v>153</v>
      </c>
      <c r="E52" s="415"/>
      <c r="H52" s="402"/>
      <c r="I52" s="402"/>
      <c r="J52" s="402"/>
      <c r="K52" s="402"/>
      <c r="L52" s="402"/>
    </row>
    <row r="53" spans="1:12" s="399" customFormat="1" ht="13.5" thickBot="1" x14ac:dyDescent="0.35">
      <c r="C53" s="416">
        <v>13</v>
      </c>
      <c r="D53" s="415" t="s">
        <v>153</v>
      </c>
      <c r="E53" s="415"/>
      <c r="H53" s="402"/>
      <c r="I53" s="402"/>
      <c r="J53" s="402"/>
      <c r="K53" s="402"/>
      <c r="L53" s="402"/>
    </row>
    <row r="54" spans="1:12" s="399" customFormat="1" ht="13.5" thickBot="1" x14ac:dyDescent="0.35">
      <c r="C54" s="416">
        <v>14</v>
      </c>
      <c r="D54" s="415" t="s">
        <v>153</v>
      </c>
      <c r="E54" s="415"/>
      <c r="H54" s="402"/>
      <c r="I54" s="402"/>
      <c r="J54" s="402"/>
      <c r="K54" s="402"/>
      <c r="L54" s="402"/>
    </row>
    <row r="55" spans="1:12" s="399" customFormat="1" ht="13.5" thickBot="1" x14ac:dyDescent="0.35">
      <c r="C55" s="416">
        <v>15</v>
      </c>
      <c r="D55" s="415" t="s">
        <v>153</v>
      </c>
      <c r="E55" s="415"/>
      <c r="H55" s="402"/>
      <c r="I55" s="402"/>
      <c r="J55" s="402"/>
      <c r="K55" s="402"/>
      <c r="L55" s="402"/>
    </row>
    <row r="56" spans="1:12" s="399" customFormat="1" ht="13.5" thickBot="1" x14ac:dyDescent="0.35">
      <c r="C56" s="416">
        <v>16</v>
      </c>
      <c r="D56" s="415" t="s">
        <v>153</v>
      </c>
      <c r="E56" s="415"/>
      <c r="H56" s="402"/>
      <c r="I56" s="402"/>
      <c r="J56" s="402"/>
      <c r="K56" s="402"/>
      <c r="L56" s="402"/>
    </row>
    <row r="57" spans="1:12" s="399" customFormat="1" ht="13.5" thickBot="1" x14ac:dyDescent="0.35">
      <c r="C57" s="416">
        <v>17</v>
      </c>
      <c r="D57" s="415" t="s">
        <v>153</v>
      </c>
      <c r="E57" s="415"/>
      <c r="H57" s="402"/>
      <c r="I57" s="402"/>
      <c r="J57" s="402"/>
      <c r="K57" s="402"/>
      <c r="L57" s="402"/>
    </row>
    <row r="58" spans="1:12" s="399" customFormat="1" ht="13.5" thickBot="1" x14ac:dyDescent="0.35">
      <c r="C58" s="416">
        <v>18</v>
      </c>
      <c r="D58" s="415" t="s">
        <v>153</v>
      </c>
      <c r="E58" s="415"/>
      <c r="H58" s="402"/>
      <c r="I58" s="402"/>
      <c r="J58" s="402"/>
      <c r="K58" s="402"/>
      <c r="L58" s="402"/>
    </row>
    <row r="59" spans="1:12" s="399" customFormat="1" ht="13.5" thickBot="1" x14ac:dyDescent="0.35">
      <c r="C59" s="416">
        <v>19</v>
      </c>
      <c r="D59" s="415" t="s">
        <v>153</v>
      </c>
      <c r="E59" s="415"/>
      <c r="H59" s="402"/>
      <c r="I59" s="402"/>
      <c r="J59" s="402"/>
      <c r="K59" s="402"/>
      <c r="L59" s="402"/>
    </row>
    <row r="60" spans="1:12" s="399" customFormat="1" ht="13.5" thickBot="1" x14ac:dyDescent="0.35">
      <c r="C60" s="416">
        <v>20</v>
      </c>
      <c r="D60" s="415" t="s">
        <v>153</v>
      </c>
      <c r="E60" s="415"/>
      <c r="H60" s="402"/>
      <c r="I60" s="402"/>
      <c r="J60" s="402"/>
      <c r="K60" s="402"/>
      <c r="L60" s="402"/>
    </row>
    <row r="61" spans="1:12" s="399" customFormat="1" ht="13.5" thickBot="1" x14ac:dyDescent="0.35">
      <c r="C61" s="416">
        <v>21</v>
      </c>
      <c r="D61" s="415" t="s">
        <v>153</v>
      </c>
      <c r="E61" s="415"/>
      <c r="H61" s="402"/>
      <c r="I61" s="402"/>
      <c r="J61" s="402"/>
      <c r="K61" s="402"/>
      <c r="L61" s="402"/>
    </row>
    <row r="62" spans="1:12" s="399" customFormat="1" ht="13.5" thickBot="1" x14ac:dyDescent="0.35">
      <c r="C62" s="416">
        <v>22</v>
      </c>
      <c r="D62" s="415" t="s">
        <v>154</v>
      </c>
      <c r="E62" s="415"/>
      <c r="H62" s="402"/>
      <c r="I62" s="402"/>
      <c r="J62" s="402"/>
      <c r="K62" s="402"/>
      <c r="L62" s="402"/>
    </row>
    <row r="63" spans="1:12" s="399" customFormat="1" ht="13" x14ac:dyDescent="0.3">
      <c r="A63" s="414"/>
      <c r="B63" s="414"/>
      <c r="C63" s="402"/>
      <c r="D63" s="405"/>
      <c r="E63" s="402"/>
      <c r="F63" s="402"/>
      <c r="G63" s="402"/>
      <c r="H63" s="402"/>
      <c r="I63" s="402"/>
      <c r="J63" s="402"/>
      <c r="K63" s="402"/>
      <c r="L63" s="402"/>
    </row>
    <row r="64" spans="1:12" s="399" customFormat="1" ht="13" x14ac:dyDescent="0.25">
      <c r="A64" s="402"/>
      <c r="B64" s="402"/>
      <c r="C64" s="402"/>
      <c r="D64" s="405"/>
      <c r="E64" s="402"/>
      <c r="F64" s="402"/>
      <c r="G64" s="400"/>
      <c r="H64" s="400"/>
    </row>
    <row r="65" spans="1:8" s="399" customFormat="1" ht="13" x14ac:dyDescent="0.3">
      <c r="A65" s="413" t="s">
        <v>423</v>
      </c>
      <c r="B65" s="413"/>
      <c r="G65" s="400"/>
      <c r="H65" s="400"/>
    </row>
    <row r="66" spans="1:8" s="399" customFormat="1" ht="13" thickBot="1" x14ac:dyDescent="0.3">
      <c r="G66" s="400"/>
      <c r="H66" s="400"/>
    </row>
    <row r="67" spans="1:8" s="399" customFormat="1" ht="50.25" customHeight="1" thickBot="1" x14ac:dyDescent="0.3">
      <c r="A67" s="412"/>
      <c r="B67" s="411"/>
      <c r="C67" s="411"/>
      <c r="D67" s="411"/>
      <c r="E67" s="410"/>
      <c r="H67" s="400"/>
    </row>
    <row r="68" spans="1:8" s="399" customFormat="1" ht="24" customHeight="1" thickBot="1" x14ac:dyDescent="0.3">
      <c r="H68" s="400"/>
    </row>
    <row r="69" spans="1:8" s="405" customFormat="1" ht="14.25" customHeight="1" thickBot="1" x14ac:dyDescent="0.35">
      <c r="A69" s="408" t="s">
        <v>422</v>
      </c>
      <c r="B69" s="407" t="s">
        <v>211</v>
      </c>
      <c r="C69" s="409"/>
      <c r="D69" s="409"/>
      <c r="E69" s="406"/>
    </row>
    <row r="70" spans="1:8" s="405" customFormat="1" ht="14.25" customHeight="1" thickBot="1" x14ac:dyDescent="0.35">
      <c r="A70" s="408"/>
      <c r="B70" s="408"/>
      <c r="C70" s="408"/>
      <c r="D70" s="408"/>
    </row>
    <row r="71" spans="1:8" s="405" customFormat="1" ht="13.5" thickBot="1" x14ac:dyDescent="0.35">
      <c r="A71" s="408" t="s">
        <v>421</v>
      </c>
      <c r="B71" s="407" t="s">
        <v>420</v>
      </c>
      <c r="C71" s="406"/>
    </row>
    <row r="72" spans="1:8" s="399" customFormat="1" x14ac:dyDescent="0.25">
      <c r="H72" s="400"/>
    </row>
    <row r="73" spans="1:8" s="399" customFormat="1" x14ac:dyDescent="0.25">
      <c r="H73" s="400"/>
    </row>
    <row r="74" spans="1:8" s="399" customFormat="1" x14ac:dyDescent="0.25">
      <c r="D74" s="403"/>
      <c r="H74" s="400"/>
    </row>
    <row r="75" spans="1:8" s="399" customFormat="1" ht="14.5" x14ac:dyDescent="0.25">
      <c r="A75" s="404"/>
      <c r="B75" s="403"/>
      <c r="C75" s="403"/>
      <c r="D75" s="403"/>
      <c r="E75" s="403"/>
      <c r="F75" s="402"/>
      <c r="G75" s="400"/>
      <c r="H75" s="400"/>
    </row>
    <row r="76" spans="1:8" s="399" customFormat="1" ht="14.5" x14ac:dyDescent="0.25">
      <c r="A76" s="404"/>
      <c r="B76" s="403"/>
      <c r="C76" s="403"/>
      <c r="D76" s="401"/>
      <c r="E76" s="403"/>
      <c r="F76" s="402"/>
      <c r="G76" s="400"/>
      <c r="H76" s="400"/>
    </row>
    <row r="77" spans="1:8" s="399" customFormat="1" ht="16.5" customHeight="1" x14ac:dyDescent="0.25">
      <c r="A77" s="401"/>
      <c r="B77" s="401"/>
      <c r="C77" s="401"/>
      <c r="D77" s="398"/>
      <c r="E77" s="401"/>
      <c r="F77" s="401"/>
      <c r="G77" s="400"/>
      <c r="H77" s="400"/>
    </row>
    <row r="78" spans="1:8" x14ac:dyDescent="0.25">
      <c r="A78" s="398"/>
      <c r="B78" s="398"/>
      <c r="C78" s="398"/>
      <c r="D78" s="398"/>
      <c r="E78" s="398"/>
    </row>
    <row r="79" spans="1:8" x14ac:dyDescent="0.25">
      <c r="A79" s="398"/>
      <c r="B79" s="398"/>
      <c r="C79" s="398"/>
      <c r="E79" s="398"/>
    </row>
  </sheetData>
  <sheetProtection password="8380" sheet="1"/>
  <mergeCells count="13">
    <mergeCell ref="A1:D1"/>
    <mergeCell ref="A9:B9"/>
    <mergeCell ref="A5:B5"/>
    <mergeCell ref="A11:B11"/>
    <mergeCell ref="A7:B7"/>
    <mergeCell ref="A2:D2"/>
    <mergeCell ref="A13:B13"/>
    <mergeCell ref="A15:B15"/>
    <mergeCell ref="B69:E69"/>
    <mergeCell ref="B71:C71"/>
    <mergeCell ref="A65:B65"/>
    <mergeCell ref="A67:E67"/>
    <mergeCell ref="A38:B38"/>
  </mergeCells>
  <printOptions horizontalCentered="1" verticalCentered="1"/>
  <pageMargins left="0.23622047244094491" right="0.51181102362204722" top="0.27" bottom="0.4" header="0" footer="0"/>
  <pageSetup scale="8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B714"/>
  <sheetViews>
    <sheetView zoomScale="90" zoomScaleNormal="90" workbookViewId="0">
      <selection activeCell="D14" sqref="D14"/>
    </sheetView>
  </sheetViews>
  <sheetFormatPr baseColWidth="10" defaultRowHeight="14.5" x14ac:dyDescent="0.35"/>
  <cols>
    <col min="1" max="1" width="18.81640625" style="4" customWidth="1"/>
    <col min="2" max="2" width="22.7265625" style="4" hidden="1" customWidth="1"/>
    <col min="3" max="3" width="22.453125" style="4" hidden="1" customWidth="1"/>
    <col min="4" max="4" width="29.453125" style="4" customWidth="1"/>
    <col min="5" max="5" width="13.1796875" style="4" customWidth="1"/>
    <col min="6" max="6" width="9.453125" style="147" customWidth="1"/>
    <col min="7" max="7" width="40.26953125" style="4" customWidth="1"/>
    <col min="8" max="8" width="19.26953125" style="4" customWidth="1"/>
    <col min="9" max="9" width="8" style="4" customWidth="1"/>
    <col min="10" max="10" width="10.54296875" style="4" customWidth="1"/>
    <col min="11" max="11" width="7.453125" style="5" customWidth="1"/>
    <col min="12" max="12" width="10.1796875" style="5" customWidth="1"/>
    <col min="13" max="13" width="9.81640625" style="5" hidden="1" customWidth="1"/>
    <col min="14" max="14" width="17.26953125" style="4" customWidth="1"/>
    <col min="15" max="15" width="16.26953125" style="4" customWidth="1"/>
    <col min="16" max="16" width="23.1796875" style="4" customWidth="1"/>
    <col min="17" max="17" width="24" style="4" customWidth="1"/>
    <col min="18" max="18" width="21.453125" style="4" customWidth="1"/>
    <col min="19" max="19" width="22.26953125" style="4" customWidth="1"/>
    <col min="20" max="21" width="13.26953125" style="4" customWidth="1"/>
    <col min="22" max="22" width="9" style="4" customWidth="1"/>
    <col min="23" max="23" width="7.1796875" style="4" customWidth="1"/>
    <col min="24" max="24" width="9" style="4" customWidth="1"/>
    <col min="25" max="25" width="7.81640625" style="4" customWidth="1"/>
    <col min="26" max="26" width="14" style="5" customWidth="1"/>
    <col min="27" max="27" width="15.1796875" style="4" customWidth="1"/>
    <col min="28" max="28" width="12" style="4" bestFit="1" customWidth="1"/>
    <col min="29" max="29" width="14.54296875" style="4" bestFit="1" customWidth="1"/>
    <col min="30" max="256" width="11.453125" style="4"/>
    <col min="257" max="257" width="18.81640625" style="4" customWidth="1"/>
    <col min="258" max="259" width="0" style="4" hidden="1" customWidth="1"/>
    <col min="260" max="260" width="26.1796875" style="4" customWidth="1"/>
    <col min="261" max="261" width="13.1796875" style="4" customWidth="1"/>
    <col min="262" max="262" width="9.453125" style="4" customWidth="1"/>
    <col min="263" max="263" width="30.453125" style="4" customWidth="1"/>
    <col min="264" max="264" width="13.26953125" style="4" customWidth="1"/>
    <col min="265" max="265" width="8" style="4" customWidth="1"/>
    <col min="266" max="266" width="10.54296875" style="4" customWidth="1"/>
    <col min="267" max="267" width="7.453125" style="4" customWidth="1"/>
    <col min="268" max="268" width="10.1796875" style="4" customWidth="1"/>
    <col min="269" max="269" width="0" style="4" hidden="1" customWidth="1"/>
    <col min="270" max="270" width="17.26953125" style="4" customWidth="1"/>
    <col min="271" max="271" width="14.26953125" style="4" customWidth="1"/>
    <col min="272" max="272" width="23.1796875" style="4" customWidth="1"/>
    <col min="273" max="273" width="24" style="4" customWidth="1"/>
    <col min="274" max="274" width="21.453125" style="4" customWidth="1"/>
    <col min="275" max="275" width="22.26953125" style="4" customWidth="1"/>
    <col min="276" max="276" width="0" style="4" hidden="1" customWidth="1"/>
    <col min="277" max="277" width="13.26953125" style="4" customWidth="1"/>
    <col min="278" max="278" width="9" style="4" customWidth="1"/>
    <col min="279" max="279" width="7.1796875" style="4" customWidth="1"/>
    <col min="280" max="280" width="9" style="4" customWidth="1"/>
    <col min="281" max="281" width="7.81640625" style="4" customWidth="1"/>
    <col min="282" max="282" width="14" style="4" customWidth="1"/>
    <col min="283" max="283" width="15.1796875" style="4" customWidth="1"/>
    <col min="284" max="284" width="12" style="4" bestFit="1" customWidth="1"/>
    <col min="285" max="285" width="14.54296875" style="4" bestFit="1" customWidth="1"/>
    <col min="286" max="512" width="11.453125" style="4"/>
    <col min="513" max="513" width="18.81640625" style="4" customWidth="1"/>
    <col min="514" max="515" width="0" style="4" hidden="1" customWidth="1"/>
    <col min="516" max="516" width="26.1796875" style="4" customWidth="1"/>
    <col min="517" max="517" width="13.1796875" style="4" customWidth="1"/>
    <col min="518" max="518" width="9.453125" style="4" customWidth="1"/>
    <col min="519" max="519" width="30.453125" style="4" customWidth="1"/>
    <col min="520" max="520" width="13.26953125" style="4" customWidth="1"/>
    <col min="521" max="521" width="8" style="4" customWidth="1"/>
    <col min="522" max="522" width="10.54296875" style="4" customWidth="1"/>
    <col min="523" max="523" width="7.453125" style="4" customWidth="1"/>
    <col min="524" max="524" width="10.1796875" style="4" customWidth="1"/>
    <col min="525" max="525" width="0" style="4" hidden="1" customWidth="1"/>
    <col min="526" max="526" width="17.26953125" style="4" customWidth="1"/>
    <col min="527" max="527" width="14.26953125" style="4" customWidth="1"/>
    <col min="528" max="528" width="23.1796875" style="4" customWidth="1"/>
    <col min="529" max="529" width="24" style="4" customWidth="1"/>
    <col min="530" max="530" width="21.453125" style="4" customWidth="1"/>
    <col min="531" max="531" width="22.26953125" style="4" customWidth="1"/>
    <col min="532" max="532" width="0" style="4" hidden="1" customWidth="1"/>
    <col min="533" max="533" width="13.26953125" style="4" customWidth="1"/>
    <col min="534" max="534" width="9" style="4" customWidth="1"/>
    <col min="535" max="535" width="7.1796875" style="4" customWidth="1"/>
    <col min="536" max="536" width="9" style="4" customWidth="1"/>
    <col min="537" max="537" width="7.81640625" style="4" customWidth="1"/>
    <col min="538" max="538" width="14" style="4" customWidth="1"/>
    <col min="539" max="539" width="15.1796875" style="4" customWidth="1"/>
    <col min="540" max="540" width="12" style="4" bestFit="1" customWidth="1"/>
    <col min="541" max="541" width="14.54296875" style="4" bestFit="1" customWidth="1"/>
    <col min="542" max="768" width="11.453125" style="4"/>
    <col min="769" max="769" width="18.81640625" style="4" customWidth="1"/>
    <col min="770" max="771" width="0" style="4" hidden="1" customWidth="1"/>
    <col min="772" max="772" width="26.1796875" style="4" customWidth="1"/>
    <col min="773" max="773" width="13.1796875" style="4" customWidth="1"/>
    <col min="774" max="774" width="9.453125" style="4" customWidth="1"/>
    <col min="775" max="775" width="30.453125" style="4" customWidth="1"/>
    <col min="776" max="776" width="13.26953125" style="4" customWidth="1"/>
    <col min="777" max="777" width="8" style="4" customWidth="1"/>
    <col min="778" max="778" width="10.54296875" style="4" customWidth="1"/>
    <col min="779" max="779" width="7.453125" style="4" customWidth="1"/>
    <col min="780" max="780" width="10.1796875" style="4" customWidth="1"/>
    <col min="781" max="781" width="0" style="4" hidden="1" customWidth="1"/>
    <col min="782" max="782" width="17.26953125" style="4" customWidth="1"/>
    <col min="783" max="783" width="14.26953125" style="4" customWidth="1"/>
    <col min="784" max="784" width="23.1796875" style="4" customWidth="1"/>
    <col min="785" max="785" width="24" style="4" customWidth="1"/>
    <col min="786" max="786" width="21.453125" style="4" customWidth="1"/>
    <col min="787" max="787" width="22.26953125" style="4" customWidth="1"/>
    <col min="788" max="788" width="0" style="4" hidden="1" customWidth="1"/>
    <col min="789" max="789" width="13.26953125" style="4" customWidth="1"/>
    <col min="790" max="790" width="9" style="4" customWidth="1"/>
    <col min="791" max="791" width="7.1796875" style="4" customWidth="1"/>
    <col min="792" max="792" width="9" style="4" customWidth="1"/>
    <col min="793" max="793" width="7.81640625" style="4" customWidth="1"/>
    <col min="794" max="794" width="14" style="4" customWidth="1"/>
    <col min="795" max="795" width="15.1796875" style="4" customWidth="1"/>
    <col min="796" max="796" width="12" style="4" bestFit="1" customWidth="1"/>
    <col min="797" max="797" width="14.54296875" style="4" bestFit="1" customWidth="1"/>
    <col min="798" max="1024" width="11.453125" style="4"/>
    <col min="1025" max="1025" width="18.81640625" style="4" customWidth="1"/>
    <col min="1026" max="1027" width="0" style="4" hidden="1" customWidth="1"/>
    <col min="1028" max="1028" width="26.1796875" style="4" customWidth="1"/>
    <col min="1029" max="1029" width="13.1796875" style="4" customWidth="1"/>
    <col min="1030" max="1030" width="9.453125" style="4" customWidth="1"/>
    <col min="1031" max="1031" width="30.453125" style="4" customWidth="1"/>
    <col min="1032" max="1032" width="13.26953125" style="4" customWidth="1"/>
    <col min="1033" max="1033" width="8" style="4" customWidth="1"/>
    <col min="1034" max="1034" width="10.54296875" style="4" customWidth="1"/>
    <col min="1035" max="1035" width="7.453125" style="4" customWidth="1"/>
    <col min="1036" max="1036" width="10.1796875" style="4" customWidth="1"/>
    <col min="1037" max="1037" width="0" style="4" hidden="1" customWidth="1"/>
    <col min="1038" max="1038" width="17.26953125" style="4" customWidth="1"/>
    <col min="1039" max="1039" width="14.26953125" style="4" customWidth="1"/>
    <col min="1040" max="1040" width="23.1796875" style="4" customWidth="1"/>
    <col min="1041" max="1041" width="24" style="4" customWidth="1"/>
    <col min="1042" max="1042" width="21.453125" style="4" customWidth="1"/>
    <col min="1043" max="1043" width="22.26953125" style="4" customWidth="1"/>
    <col min="1044" max="1044" width="0" style="4" hidden="1" customWidth="1"/>
    <col min="1045" max="1045" width="13.26953125" style="4" customWidth="1"/>
    <col min="1046" max="1046" width="9" style="4" customWidth="1"/>
    <col min="1047" max="1047" width="7.1796875" style="4" customWidth="1"/>
    <col min="1048" max="1048" width="9" style="4" customWidth="1"/>
    <col min="1049" max="1049" width="7.81640625" style="4" customWidth="1"/>
    <col min="1050" max="1050" width="14" style="4" customWidth="1"/>
    <col min="1051" max="1051" width="15.1796875" style="4" customWidth="1"/>
    <col min="1052" max="1052" width="12" style="4" bestFit="1" customWidth="1"/>
    <col min="1053" max="1053" width="14.54296875" style="4" bestFit="1" customWidth="1"/>
    <col min="1054" max="1280" width="11.453125" style="4"/>
    <col min="1281" max="1281" width="18.81640625" style="4" customWidth="1"/>
    <col min="1282" max="1283" width="0" style="4" hidden="1" customWidth="1"/>
    <col min="1284" max="1284" width="26.1796875" style="4" customWidth="1"/>
    <col min="1285" max="1285" width="13.1796875" style="4" customWidth="1"/>
    <col min="1286" max="1286" width="9.453125" style="4" customWidth="1"/>
    <col min="1287" max="1287" width="30.453125" style="4" customWidth="1"/>
    <col min="1288" max="1288" width="13.26953125" style="4" customWidth="1"/>
    <col min="1289" max="1289" width="8" style="4" customWidth="1"/>
    <col min="1290" max="1290" width="10.54296875" style="4" customWidth="1"/>
    <col min="1291" max="1291" width="7.453125" style="4" customWidth="1"/>
    <col min="1292" max="1292" width="10.1796875" style="4" customWidth="1"/>
    <col min="1293" max="1293" width="0" style="4" hidden="1" customWidth="1"/>
    <col min="1294" max="1294" width="17.26953125" style="4" customWidth="1"/>
    <col min="1295" max="1295" width="14.26953125" style="4" customWidth="1"/>
    <col min="1296" max="1296" width="23.1796875" style="4" customWidth="1"/>
    <col min="1297" max="1297" width="24" style="4" customWidth="1"/>
    <col min="1298" max="1298" width="21.453125" style="4" customWidth="1"/>
    <col min="1299" max="1299" width="22.26953125" style="4" customWidth="1"/>
    <col min="1300" max="1300" width="0" style="4" hidden="1" customWidth="1"/>
    <col min="1301" max="1301" width="13.26953125" style="4" customWidth="1"/>
    <col min="1302" max="1302" width="9" style="4" customWidth="1"/>
    <col min="1303" max="1303" width="7.1796875" style="4" customWidth="1"/>
    <col min="1304" max="1304" width="9" style="4" customWidth="1"/>
    <col min="1305" max="1305" width="7.81640625" style="4" customWidth="1"/>
    <col min="1306" max="1306" width="14" style="4" customWidth="1"/>
    <col min="1307" max="1307" width="15.1796875" style="4" customWidth="1"/>
    <col min="1308" max="1308" width="12" style="4" bestFit="1" customWidth="1"/>
    <col min="1309" max="1309" width="14.54296875" style="4" bestFit="1" customWidth="1"/>
    <col min="1310" max="1536" width="11.453125" style="4"/>
    <col min="1537" max="1537" width="18.81640625" style="4" customWidth="1"/>
    <col min="1538" max="1539" width="0" style="4" hidden="1" customWidth="1"/>
    <col min="1540" max="1540" width="26.1796875" style="4" customWidth="1"/>
    <col min="1541" max="1541" width="13.1796875" style="4" customWidth="1"/>
    <col min="1542" max="1542" width="9.453125" style="4" customWidth="1"/>
    <col min="1543" max="1543" width="30.453125" style="4" customWidth="1"/>
    <col min="1544" max="1544" width="13.26953125" style="4" customWidth="1"/>
    <col min="1545" max="1545" width="8" style="4" customWidth="1"/>
    <col min="1546" max="1546" width="10.54296875" style="4" customWidth="1"/>
    <col min="1547" max="1547" width="7.453125" style="4" customWidth="1"/>
    <col min="1548" max="1548" width="10.1796875" style="4" customWidth="1"/>
    <col min="1549" max="1549" width="0" style="4" hidden="1" customWidth="1"/>
    <col min="1550" max="1550" width="17.26953125" style="4" customWidth="1"/>
    <col min="1551" max="1551" width="14.26953125" style="4" customWidth="1"/>
    <col min="1552" max="1552" width="23.1796875" style="4" customWidth="1"/>
    <col min="1553" max="1553" width="24" style="4" customWidth="1"/>
    <col min="1554" max="1554" width="21.453125" style="4" customWidth="1"/>
    <col min="1555" max="1555" width="22.26953125" style="4" customWidth="1"/>
    <col min="1556" max="1556" width="0" style="4" hidden="1" customWidth="1"/>
    <col min="1557" max="1557" width="13.26953125" style="4" customWidth="1"/>
    <col min="1558" max="1558" width="9" style="4" customWidth="1"/>
    <col min="1559" max="1559" width="7.1796875" style="4" customWidth="1"/>
    <col min="1560" max="1560" width="9" style="4" customWidth="1"/>
    <col min="1561" max="1561" width="7.81640625" style="4" customWidth="1"/>
    <col min="1562" max="1562" width="14" style="4" customWidth="1"/>
    <col min="1563" max="1563" width="15.1796875" style="4" customWidth="1"/>
    <col min="1564" max="1564" width="12" style="4" bestFit="1" customWidth="1"/>
    <col min="1565" max="1565" width="14.54296875" style="4" bestFit="1" customWidth="1"/>
    <col min="1566" max="1792" width="11.453125" style="4"/>
    <col min="1793" max="1793" width="18.81640625" style="4" customWidth="1"/>
    <col min="1794" max="1795" width="0" style="4" hidden="1" customWidth="1"/>
    <col min="1796" max="1796" width="26.1796875" style="4" customWidth="1"/>
    <col min="1797" max="1797" width="13.1796875" style="4" customWidth="1"/>
    <col min="1798" max="1798" width="9.453125" style="4" customWidth="1"/>
    <col min="1799" max="1799" width="30.453125" style="4" customWidth="1"/>
    <col min="1800" max="1800" width="13.26953125" style="4" customWidth="1"/>
    <col min="1801" max="1801" width="8" style="4" customWidth="1"/>
    <col min="1802" max="1802" width="10.54296875" style="4" customWidth="1"/>
    <col min="1803" max="1803" width="7.453125" style="4" customWidth="1"/>
    <col min="1804" max="1804" width="10.1796875" style="4" customWidth="1"/>
    <col min="1805" max="1805" width="0" style="4" hidden="1" customWidth="1"/>
    <col min="1806" max="1806" width="17.26953125" style="4" customWidth="1"/>
    <col min="1807" max="1807" width="14.26953125" style="4" customWidth="1"/>
    <col min="1808" max="1808" width="23.1796875" style="4" customWidth="1"/>
    <col min="1809" max="1809" width="24" style="4" customWidth="1"/>
    <col min="1810" max="1810" width="21.453125" style="4" customWidth="1"/>
    <col min="1811" max="1811" width="22.26953125" style="4" customWidth="1"/>
    <col min="1812" max="1812" width="0" style="4" hidden="1" customWidth="1"/>
    <col min="1813" max="1813" width="13.26953125" style="4" customWidth="1"/>
    <col min="1814" max="1814" width="9" style="4" customWidth="1"/>
    <col min="1815" max="1815" width="7.1796875" style="4" customWidth="1"/>
    <col min="1816" max="1816" width="9" style="4" customWidth="1"/>
    <col min="1817" max="1817" width="7.81640625" style="4" customWidth="1"/>
    <col min="1818" max="1818" width="14" style="4" customWidth="1"/>
    <col min="1819" max="1819" width="15.1796875" style="4" customWidth="1"/>
    <col min="1820" max="1820" width="12" style="4" bestFit="1" customWidth="1"/>
    <col min="1821" max="1821" width="14.54296875" style="4" bestFit="1" customWidth="1"/>
    <col min="1822" max="2048" width="11.453125" style="4"/>
    <col min="2049" max="2049" width="18.81640625" style="4" customWidth="1"/>
    <col min="2050" max="2051" width="0" style="4" hidden="1" customWidth="1"/>
    <col min="2052" max="2052" width="26.1796875" style="4" customWidth="1"/>
    <col min="2053" max="2053" width="13.1796875" style="4" customWidth="1"/>
    <col min="2054" max="2054" width="9.453125" style="4" customWidth="1"/>
    <col min="2055" max="2055" width="30.453125" style="4" customWidth="1"/>
    <col min="2056" max="2056" width="13.26953125" style="4" customWidth="1"/>
    <col min="2057" max="2057" width="8" style="4" customWidth="1"/>
    <col min="2058" max="2058" width="10.54296875" style="4" customWidth="1"/>
    <col min="2059" max="2059" width="7.453125" style="4" customWidth="1"/>
    <col min="2060" max="2060" width="10.1796875" style="4" customWidth="1"/>
    <col min="2061" max="2061" width="0" style="4" hidden="1" customWidth="1"/>
    <col min="2062" max="2062" width="17.26953125" style="4" customWidth="1"/>
    <col min="2063" max="2063" width="14.26953125" style="4" customWidth="1"/>
    <col min="2064" max="2064" width="23.1796875" style="4" customWidth="1"/>
    <col min="2065" max="2065" width="24" style="4" customWidth="1"/>
    <col min="2066" max="2066" width="21.453125" style="4" customWidth="1"/>
    <col min="2067" max="2067" width="22.26953125" style="4" customWidth="1"/>
    <col min="2068" max="2068" width="0" style="4" hidden="1" customWidth="1"/>
    <col min="2069" max="2069" width="13.26953125" style="4" customWidth="1"/>
    <col min="2070" max="2070" width="9" style="4" customWidth="1"/>
    <col min="2071" max="2071" width="7.1796875" style="4" customWidth="1"/>
    <col min="2072" max="2072" width="9" style="4" customWidth="1"/>
    <col min="2073" max="2073" width="7.81640625" style="4" customWidth="1"/>
    <col min="2074" max="2074" width="14" style="4" customWidth="1"/>
    <col min="2075" max="2075" width="15.1796875" style="4" customWidth="1"/>
    <col min="2076" max="2076" width="12" style="4" bestFit="1" customWidth="1"/>
    <col min="2077" max="2077" width="14.54296875" style="4" bestFit="1" customWidth="1"/>
    <col min="2078" max="2304" width="11.453125" style="4"/>
    <col min="2305" max="2305" width="18.81640625" style="4" customWidth="1"/>
    <col min="2306" max="2307" width="0" style="4" hidden="1" customWidth="1"/>
    <col min="2308" max="2308" width="26.1796875" style="4" customWidth="1"/>
    <col min="2309" max="2309" width="13.1796875" style="4" customWidth="1"/>
    <col min="2310" max="2310" width="9.453125" style="4" customWidth="1"/>
    <col min="2311" max="2311" width="30.453125" style="4" customWidth="1"/>
    <col min="2312" max="2312" width="13.26953125" style="4" customWidth="1"/>
    <col min="2313" max="2313" width="8" style="4" customWidth="1"/>
    <col min="2314" max="2314" width="10.54296875" style="4" customWidth="1"/>
    <col min="2315" max="2315" width="7.453125" style="4" customWidth="1"/>
    <col min="2316" max="2316" width="10.1796875" style="4" customWidth="1"/>
    <col min="2317" max="2317" width="0" style="4" hidden="1" customWidth="1"/>
    <col min="2318" max="2318" width="17.26953125" style="4" customWidth="1"/>
    <col min="2319" max="2319" width="14.26953125" style="4" customWidth="1"/>
    <col min="2320" max="2320" width="23.1796875" style="4" customWidth="1"/>
    <col min="2321" max="2321" width="24" style="4" customWidth="1"/>
    <col min="2322" max="2322" width="21.453125" style="4" customWidth="1"/>
    <col min="2323" max="2323" width="22.26953125" style="4" customWidth="1"/>
    <col min="2324" max="2324" width="0" style="4" hidden="1" customWidth="1"/>
    <col min="2325" max="2325" width="13.26953125" style="4" customWidth="1"/>
    <col min="2326" max="2326" width="9" style="4" customWidth="1"/>
    <col min="2327" max="2327" width="7.1796875" style="4" customWidth="1"/>
    <col min="2328" max="2328" width="9" style="4" customWidth="1"/>
    <col min="2329" max="2329" width="7.81640625" style="4" customWidth="1"/>
    <col min="2330" max="2330" width="14" style="4" customWidth="1"/>
    <col min="2331" max="2331" width="15.1796875" style="4" customWidth="1"/>
    <col min="2332" max="2332" width="12" style="4" bestFit="1" customWidth="1"/>
    <col min="2333" max="2333" width="14.54296875" style="4" bestFit="1" customWidth="1"/>
    <col min="2334" max="2560" width="11.453125" style="4"/>
    <col min="2561" max="2561" width="18.81640625" style="4" customWidth="1"/>
    <col min="2562" max="2563" width="0" style="4" hidden="1" customWidth="1"/>
    <col min="2564" max="2564" width="26.1796875" style="4" customWidth="1"/>
    <col min="2565" max="2565" width="13.1796875" style="4" customWidth="1"/>
    <col min="2566" max="2566" width="9.453125" style="4" customWidth="1"/>
    <col min="2567" max="2567" width="30.453125" style="4" customWidth="1"/>
    <col min="2568" max="2568" width="13.26953125" style="4" customWidth="1"/>
    <col min="2569" max="2569" width="8" style="4" customWidth="1"/>
    <col min="2570" max="2570" width="10.54296875" style="4" customWidth="1"/>
    <col min="2571" max="2571" width="7.453125" style="4" customWidth="1"/>
    <col min="2572" max="2572" width="10.1796875" style="4" customWidth="1"/>
    <col min="2573" max="2573" width="0" style="4" hidden="1" customWidth="1"/>
    <col min="2574" max="2574" width="17.26953125" style="4" customWidth="1"/>
    <col min="2575" max="2575" width="14.26953125" style="4" customWidth="1"/>
    <col min="2576" max="2576" width="23.1796875" style="4" customWidth="1"/>
    <col min="2577" max="2577" width="24" style="4" customWidth="1"/>
    <col min="2578" max="2578" width="21.453125" style="4" customWidth="1"/>
    <col min="2579" max="2579" width="22.26953125" style="4" customWidth="1"/>
    <col min="2580" max="2580" width="0" style="4" hidden="1" customWidth="1"/>
    <col min="2581" max="2581" width="13.26953125" style="4" customWidth="1"/>
    <col min="2582" max="2582" width="9" style="4" customWidth="1"/>
    <col min="2583" max="2583" width="7.1796875" style="4" customWidth="1"/>
    <col min="2584" max="2584" width="9" style="4" customWidth="1"/>
    <col min="2585" max="2585" width="7.81640625" style="4" customWidth="1"/>
    <col min="2586" max="2586" width="14" style="4" customWidth="1"/>
    <col min="2587" max="2587" width="15.1796875" style="4" customWidth="1"/>
    <col min="2588" max="2588" width="12" style="4" bestFit="1" customWidth="1"/>
    <col min="2589" max="2589" width="14.54296875" style="4" bestFit="1" customWidth="1"/>
    <col min="2590" max="2816" width="11.453125" style="4"/>
    <col min="2817" max="2817" width="18.81640625" style="4" customWidth="1"/>
    <col min="2818" max="2819" width="0" style="4" hidden="1" customWidth="1"/>
    <col min="2820" max="2820" width="26.1796875" style="4" customWidth="1"/>
    <col min="2821" max="2821" width="13.1796875" style="4" customWidth="1"/>
    <col min="2822" max="2822" width="9.453125" style="4" customWidth="1"/>
    <col min="2823" max="2823" width="30.453125" style="4" customWidth="1"/>
    <col min="2824" max="2824" width="13.26953125" style="4" customWidth="1"/>
    <col min="2825" max="2825" width="8" style="4" customWidth="1"/>
    <col min="2826" max="2826" width="10.54296875" style="4" customWidth="1"/>
    <col min="2827" max="2827" width="7.453125" style="4" customWidth="1"/>
    <col min="2828" max="2828" width="10.1796875" style="4" customWidth="1"/>
    <col min="2829" max="2829" width="0" style="4" hidden="1" customWidth="1"/>
    <col min="2830" max="2830" width="17.26953125" style="4" customWidth="1"/>
    <col min="2831" max="2831" width="14.26953125" style="4" customWidth="1"/>
    <col min="2832" max="2832" width="23.1796875" style="4" customWidth="1"/>
    <col min="2833" max="2833" width="24" style="4" customWidth="1"/>
    <col min="2834" max="2834" width="21.453125" style="4" customWidth="1"/>
    <col min="2835" max="2835" width="22.26953125" style="4" customWidth="1"/>
    <col min="2836" max="2836" width="0" style="4" hidden="1" customWidth="1"/>
    <col min="2837" max="2837" width="13.26953125" style="4" customWidth="1"/>
    <col min="2838" max="2838" width="9" style="4" customWidth="1"/>
    <col min="2839" max="2839" width="7.1796875" style="4" customWidth="1"/>
    <col min="2840" max="2840" width="9" style="4" customWidth="1"/>
    <col min="2841" max="2841" width="7.81640625" style="4" customWidth="1"/>
    <col min="2842" max="2842" width="14" style="4" customWidth="1"/>
    <col min="2843" max="2843" width="15.1796875" style="4" customWidth="1"/>
    <col min="2844" max="2844" width="12" style="4" bestFit="1" customWidth="1"/>
    <col min="2845" max="2845" width="14.54296875" style="4" bestFit="1" customWidth="1"/>
    <col min="2846" max="3072" width="11.453125" style="4"/>
    <col min="3073" max="3073" width="18.81640625" style="4" customWidth="1"/>
    <col min="3074" max="3075" width="0" style="4" hidden="1" customWidth="1"/>
    <col min="3076" max="3076" width="26.1796875" style="4" customWidth="1"/>
    <col min="3077" max="3077" width="13.1796875" style="4" customWidth="1"/>
    <col min="3078" max="3078" width="9.453125" style="4" customWidth="1"/>
    <col min="3079" max="3079" width="30.453125" style="4" customWidth="1"/>
    <col min="3080" max="3080" width="13.26953125" style="4" customWidth="1"/>
    <col min="3081" max="3081" width="8" style="4" customWidth="1"/>
    <col min="3082" max="3082" width="10.54296875" style="4" customWidth="1"/>
    <col min="3083" max="3083" width="7.453125" style="4" customWidth="1"/>
    <col min="3084" max="3084" width="10.1796875" style="4" customWidth="1"/>
    <col min="3085" max="3085" width="0" style="4" hidden="1" customWidth="1"/>
    <col min="3086" max="3086" width="17.26953125" style="4" customWidth="1"/>
    <col min="3087" max="3087" width="14.26953125" style="4" customWidth="1"/>
    <col min="3088" max="3088" width="23.1796875" style="4" customWidth="1"/>
    <col min="3089" max="3089" width="24" style="4" customWidth="1"/>
    <col min="3090" max="3090" width="21.453125" style="4" customWidth="1"/>
    <col min="3091" max="3091" width="22.26953125" style="4" customWidth="1"/>
    <col min="3092" max="3092" width="0" style="4" hidden="1" customWidth="1"/>
    <col min="3093" max="3093" width="13.26953125" style="4" customWidth="1"/>
    <col min="3094" max="3094" width="9" style="4" customWidth="1"/>
    <col min="3095" max="3095" width="7.1796875" style="4" customWidth="1"/>
    <col min="3096" max="3096" width="9" style="4" customWidth="1"/>
    <col min="3097" max="3097" width="7.81640625" style="4" customWidth="1"/>
    <col min="3098" max="3098" width="14" style="4" customWidth="1"/>
    <col min="3099" max="3099" width="15.1796875" style="4" customWidth="1"/>
    <col min="3100" max="3100" width="12" style="4" bestFit="1" customWidth="1"/>
    <col min="3101" max="3101" width="14.54296875" style="4" bestFit="1" customWidth="1"/>
    <col min="3102" max="3328" width="11.453125" style="4"/>
    <col min="3329" max="3329" width="18.81640625" style="4" customWidth="1"/>
    <col min="3330" max="3331" width="0" style="4" hidden="1" customWidth="1"/>
    <col min="3332" max="3332" width="26.1796875" style="4" customWidth="1"/>
    <col min="3333" max="3333" width="13.1796875" style="4" customWidth="1"/>
    <col min="3334" max="3334" width="9.453125" style="4" customWidth="1"/>
    <col min="3335" max="3335" width="30.453125" style="4" customWidth="1"/>
    <col min="3336" max="3336" width="13.26953125" style="4" customWidth="1"/>
    <col min="3337" max="3337" width="8" style="4" customWidth="1"/>
    <col min="3338" max="3338" width="10.54296875" style="4" customWidth="1"/>
    <col min="3339" max="3339" width="7.453125" style="4" customWidth="1"/>
    <col min="3340" max="3340" width="10.1796875" style="4" customWidth="1"/>
    <col min="3341" max="3341" width="0" style="4" hidden="1" customWidth="1"/>
    <col min="3342" max="3342" width="17.26953125" style="4" customWidth="1"/>
    <col min="3343" max="3343" width="14.26953125" style="4" customWidth="1"/>
    <col min="3344" max="3344" width="23.1796875" style="4" customWidth="1"/>
    <col min="3345" max="3345" width="24" style="4" customWidth="1"/>
    <col min="3346" max="3346" width="21.453125" style="4" customWidth="1"/>
    <col min="3347" max="3347" width="22.26953125" style="4" customWidth="1"/>
    <col min="3348" max="3348" width="0" style="4" hidden="1" customWidth="1"/>
    <col min="3349" max="3349" width="13.26953125" style="4" customWidth="1"/>
    <col min="3350" max="3350" width="9" style="4" customWidth="1"/>
    <col min="3351" max="3351" width="7.1796875" style="4" customWidth="1"/>
    <col min="3352" max="3352" width="9" style="4" customWidth="1"/>
    <col min="3353" max="3353" width="7.81640625" style="4" customWidth="1"/>
    <col min="3354" max="3354" width="14" style="4" customWidth="1"/>
    <col min="3355" max="3355" width="15.1796875" style="4" customWidth="1"/>
    <col min="3356" max="3356" width="12" style="4" bestFit="1" customWidth="1"/>
    <col min="3357" max="3357" width="14.54296875" style="4" bestFit="1" customWidth="1"/>
    <col min="3358" max="3584" width="11.453125" style="4"/>
    <col min="3585" max="3585" width="18.81640625" style="4" customWidth="1"/>
    <col min="3586" max="3587" width="0" style="4" hidden="1" customWidth="1"/>
    <col min="3588" max="3588" width="26.1796875" style="4" customWidth="1"/>
    <col min="3589" max="3589" width="13.1796875" style="4" customWidth="1"/>
    <col min="3590" max="3590" width="9.453125" style="4" customWidth="1"/>
    <col min="3591" max="3591" width="30.453125" style="4" customWidth="1"/>
    <col min="3592" max="3592" width="13.26953125" style="4" customWidth="1"/>
    <col min="3593" max="3593" width="8" style="4" customWidth="1"/>
    <col min="3594" max="3594" width="10.54296875" style="4" customWidth="1"/>
    <col min="3595" max="3595" width="7.453125" style="4" customWidth="1"/>
    <col min="3596" max="3596" width="10.1796875" style="4" customWidth="1"/>
    <col min="3597" max="3597" width="0" style="4" hidden="1" customWidth="1"/>
    <col min="3598" max="3598" width="17.26953125" style="4" customWidth="1"/>
    <col min="3599" max="3599" width="14.26953125" style="4" customWidth="1"/>
    <col min="3600" max="3600" width="23.1796875" style="4" customWidth="1"/>
    <col min="3601" max="3601" width="24" style="4" customWidth="1"/>
    <col min="3602" max="3602" width="21.453125" style="4" customWidth="1"/>
    <col min="3603" max="3603" width="22.26953125" style="4" customWidth="1"/>
    <col min="3604" max="3604" width="0" style="4" hidden="1" customWidth="1"/>
    <col min="3605" max="3605" width="13.26953125" style="4" customWidth="1"/>
    <col min="3606" max="3606" width="9" style="4" customWidth="1"/>
    <col min="3607" max="3607" width="7.1796875" style="4" customWidth="1"/>
    <col min="3608" max="3608" width="9" style="4" customWidth="1"/>
    <col min="3609" max="3609" width="7.81640625" style="4" customWidth="1"/>
    <col min="3610" max="3610" width="14" style="4" customWidth="1"/>
    <col min="3611" max="3611" width="15.1796875" style="4" customWidth="1"/>
    <col min="3612" max="3612" width="12" style="4" bestFit="1" customWidth="1"/>
    <col min="3613" max="3613" width="14.54296875" style="4" bestFit="1" customWidth="1"/>
    <col min="3614" max="3840" width="11.453125" style="4"/>
    <col min="3841" max="3841" width="18.81640625" style="4" customWidth="1"/>
    <col min="3842" max="3843" width="0" style="4" hidden="1" customWidth="1"/>
    <col min="3844" max="3844" width="26.1796875" style="4" customWidth="1"/>
    <col min="3845" max="3845" width="13.1796875" style="4" customWidth="1"/>
    <col min="3846" max="3846" width="9.453125" style="4" customWidth="1"/>
    <col min="3847" max="3847" width="30.453125" style="4" customWidth="1"/>
    <col min="3848" max="3848" width="13.26953125" style="4" customWidth="1"/>
    <col min="3849" max="3849" width="8" style="4" customWidth="1"/>
    <col min="3850" max="3850" width="10.54296875" style="4" customWidth="1"/>
    <col min="3851" max="3851" width="7.453125" style="4" customWidth="1"/>
    <col min="3852" max="3852" width="10.1796875" style="4" customWidth="1"/>
    <col min="3853" max="3853" width="0" style="4" hidden="1" customWidth="1"/>
    <col min="3854" max="3854" width="17.26953125" style="4" customWidth="1"/>
    <col min="3855" max="3855" width="14.26953125" style="4" customWidth="1"/>
    <col min="3856" max="3856" width="23.1796875" style="4" customWidth="1"/>
    <col min="3857" max="3857" width="24" style="4" customWidth="1"/>
    <col min="3858" max="3858" width="21.453125" style="4" customWidth="1"/>
    <col min="3859" max="3859" width="22.26953125" style="4" customWidth="1"/>
    <col min="3860" max="3860" width="0" style="4" hidden="1" customWidth="1"/>
    <col min="3861" max="3861" width="13.26953125" style="4" customWidth="1"/>
    <col min="3862" max="3862" width="9" style="4" customWidth="1"/>
    <col min="3863" max="3863" width="7.1796875" style="4" customWidth="1"/>
    <col min="3864" max="3864" width="9" style="4" customWidth="1"/>
    <col min="3865" max="3865" width="7.81640625" style="4" customWidth="1"/>
    <col min="3866" max="3866" width="14" style="4" customWidth="1"/>
    <col min="3867" max="3867" width="15.1796875" style="4" customWidth="1"/>
    <col min="3868" max="3868" width="12" style="4" bestFit="1" customWidth="1"/>
    <col min="3869" max="3869" width="14.54296875" style="4" bestFit="1" customWidth="1"/>
    <col min="3870" max="4096" width="11.453125" style="4"/>
    <col min="4097" max="4097" width="18.81640625" style="4" customWidth="1"/>
    <col min="4098" max="4099" width="0" style="4" hidden="1" customWidth="1"/>
    <col min="4100" max="4100" width="26.1796875" style="4" customWidth="1"/>
    <col min="4101" max="4101" width="13.1796875" style="4" customWidth="1"/>
    <col min="4102" max="4102" width="9.453125" style="4" customWidth="1"/>
    <col min="4103" max="4103" width="30.453125" style="4" customWidth="1"/>
    <col min="4104" max="4104" width="13.26953125" style="4" customWidth="1"/>
    <col min="4105" max="4105" width="8" style="4" customWidth="1"/>
    <col min="4106" max="4106" width="10.54296875" style="4" customWidth="1"/>
    <col min="4107" max="4107" width="7.453125" style="4" customWidth="1"/>
    <col min="4108" max="4108" width="10.1796875" style="4" customWidth="1"/>
    <col min="4109" max="4109" width="0" style="4" hidden="1" customWidth="1"/>
    <col min="4110" max="4110" width="17.26953125" style="4" customWidth="1"/>
    <col min="4111" max="4111" width="14.26953125" style="4" customWidth="1"/>
    <col min="4112" max="4112" width="23.1796875" style="4" customWidth="1"/>
    <col min="4113" max="4113" width="24" style="4" customWidth="1"/>
    <col min="4114" max="4114" width="21.453125" style="4" customWidth="1"/>
    <col min="4115" max="4115" width="22.26953125" style="4" customWidth="1"/>
    <col min="4116" max="4116" width="0" style="4" hidden="1" customWidth="1"/>
    <col min="4117" max="4117" width="13.26953125" style="4" customWidth="1"/>
    <col min="4118" max="4118" width="9" style="4" customWidth="1"/>
    <col min="4119" max="4119" width="7.1796875" style="4" customWidth="1"/>
    <col min="4120" max="4120" width="9" style="4" customWidth="1"/>
    <col min="4121" max="4121" width="7.81640625" style="4" customWidth="1"/>
    <col min="4122" max="4122" width="14" style="4" customWidth="1"/>
    <col min="4123" max="4123" width="15.1796875" style="4" customWidth="1"/>
    <col min="4124" max="4124" width="12" style="4" bestFit="1" customWidth="1"/>
    <col min="4125" max="4125" width="14.54296875" style="4" bestFit="1" customWidth="1"/>
    <col min="4126" max="4352" width="11.453125" style="4"/>
    <col min="4353" max="4353" width="18.81640625" style="4" customWidth="1"/>
    <col min="4354" max="4355" width="0" style="4" hidden="1" customWidth="1"/>
    <col min="4356" max="4356" width="26.1796875" style="4" customWidth="1"/>
    <col min="4357" max="4357" width="13.1796875" style="4" customWidth="1"/>
    <col min="4358" max="4358" width="9.453125" style="4" customWidth="1"/>
    <col min="4359" max="4359" width="30.453125" style="4" customWidth="1"/>
    <col min="4360" max="4360" width="13.26953125" style="4" customWidth="1"/>
    <col min="4361" max="4361" width="8" style="4" customWidth="1"/>
    <col min="4362" max="4362" width="10.54296875" style="4" customWidth="1"/>
    <col min="4363" max="4363" width="7.453125" style="4" customWidth="1"/>
    <col min="4364" max="4364" width="10.1796875" style="4" customWidth="1"/>
    <col min="4365" max="4365" width="0" style="4" hidden="1" customWidth="1"/>
    <col min="4366" max="4366" width="17.26953125" style="4" customWidth="1"/>
    <col min="4367" max="4367" width="14.26953125" style="4" customWidth="1"/>
    <col min="4368" max="4368" width="23.1796875" style="4" customWidth="1"/>
    <col min="4369" max="4369" width="24" style="4" customWidth="1"/>
    <col min="4370" max="4370" width="21.453125" style="4" customWidth="1"/>
    <col min="4371" max="4371" width="22.26953125" style="4" customWidth="1"/>
    <col min="4372" max="4372" width="0" style="4" hidden="1" customWidth="1"/>
    <col min="4373" max="4373" width="13.26953125" style="4" customWidth="1"/>
    <col min="4374" max="4374" width="9" style="4" customWidth="1"/>
    <col min="4375" max="4375" width="7.1796875" style="4" customWidth="1"/>
    <col min="4376" max="4376" width="9" style="4" customWidth="1"/>
    <col min="4377" max="4377" width="7.81640625" style="4" customWidth="1"/>
    <col min="4378" max="4378" width="14" style="4" customWidth="1"/>
    <col min="4379" max="4379" width="15.1796875" style="4" customWidth="1"/>
    <col min="4380" max="4380" width="12" style="4" bestFit="1" customWidth="1"/>
    <col min="4381" max="4381" width="14.54296875" style="4" bestFit="1" customWidth="1"/>
    <col min="4382" max="4608" width="11.453125" style="4"/>
    <col min="4609" max="4609" width="18.81640625" style="4" customWidth="1"/>
    <col min="4610" max="4611" width="0" style="4" hidden="1" customWidth="1"/>
    <col min="4612" max="4612" width="26.1796875" style="4" customWidth="1"/>
    <col min="4613" max="4613" width="13.1796875" style="4" customWidth="1"/>
    <col min="4614" max="4614" width="9.453125" style="4" customWidth="1"/>
    <col min="4615" max="4615" width="30.453125" style="4" customWidth="1"/>
    <col min="4616" max="4616" width="13.26953125" style="4" customWidth="1"/>
    <col min="4617" max="4617" width="8" style="4" customWidth="1"/>
    <col min="4618" max="4618" width="10.54296875" style="4" customWidth="1"/>
    <col min="4619" max="4619" width="7.453125" style="4" customWidth="1"/>
    <col min="4620" max="4620" width="10.1796875" style="4" customWidth="1"/>
    <col min="4621" max="4621" width="0" style="4" hidden="1" customWidth="1"/>
    <col min="4622" max="4622" width="17.26953125" style="4" customWidth="1"/>
    <col min="4623" max="4623" width="14.26953125" style="4" customWidth="1"/>
    <col min="4624" max="4624" width="23.1796875" style="4" customWidth="1"/>
    <col min="4625" max="4625" width="24" style="4" customWidth="1"/>
    <col min="4626" max="4626" width="21.453125" style="4" customWidth="1"/>
    <col min="4627" max="4627" width="22.26953125" style="4" customWidth="1"/>
    <col min="4628" max="4628" width="0" style="4" hidden="1" customWidth="1"/>
    <col min="4629" max="4629" width="13.26953125" style="4" customWidth="1"/>
    <col min="4630" max="4630" width="9" style="4" customWidth="1"/>
    <col min="4631" max="4631" width="7.1796875" style="4" customWidth="1"/>
    <col min="4632" max="4632" width="9" style="4" customWidth="1"/>
    <col min="4633" max="4633" width="7.81640625" style="4" customWidth="1"/>
    <col min="4634" max="4634" width="14" style="4" customWidth="1"/>
    <col min="4635" max="4635" width="15.1796875" style="4" customWidth="1"/>
    <col min="4636" max="4636" width="12" style="4" bestFit="1" customWidth="1"/>
    <col min="4637" max="4637" width="14.54296875" style="4" bestFit="1" customWidth="1"/>
    <col min="4638" max="4864" width="11.453125" style="4"/>
    <col min="4865" max="4865" width="18.81640625" style="4" customWidth="1"/>
    <col min="4866" max="4867" width="0" style="4" hidden="1" customWidth="1"/>
    <col min="4868" max="4868" width="26.1796875" style="4" customWidth="1"/>
    <col min="4869" max="4869" width="13.1796875" style="4" customWidth="1"/>
    <col min="4870" max="4870" width="9.453125" style="4" customWidth="1"/>
    <col min="4871" max="4871" width="30.453125" style="4" customWidth="1"/>
    <col min="4872" max="4872" width="13.26953125" style="4" customWidth="1"/>
    <col min="4873" max="4873" width="8" style="4" customWidth="1"/>
    <col min="4874" max="4874" width="10.54296875" style="4" customWidth="1"/>
    <col min="4875" max="4875" width="7.453125" style="4" customWidth="1"/>
    <col min="4876" max="4876" width="10.1796875" style="4" customWidth="1"/>
    <col min="4877" max="4877" width="0" style="4" hidden="1" customWidth="1"/>
    <col min="4878" max="4878" width="17.26953125" style="4" customWidth="1"/>
    <col min="4879" max="4879" width="14.26953125" style="4" customWidth="1"/>
    <col min="4880" max="4880" width="23.1796875" style="4" customWidth="1"/>
    <col min="4881" max="4881" width="24" style="4" customWidth="1"/>
    <col min="4882" max="4882" width="21.453125" style="4" customWidth="1"/>
    <col min="4883" max="4883" width="22.26953125" style="4" customWidth="1"/>
    <col min="4884" max="4884" width="0" style="4" hidden="1" customWidth="1"/>
    <col min="4885" max="4885" width="13.26953125" style="4" customWidth="1"/>
    <col min="4886" max="4886" width="9" style="4" customWidth="1"/>
    <col min="4887" max="4887" width="7.1796875" style="4" customWidth="1"/>
    <col min="4888" max="4888" width="9" style="4" customWidth="1"/>
    <col min="4889" max="4889" width="7.81640625" style="4" customWidth="1"/>
    <col min="4890" max="4890" width="14" style="4" customWidth="1"/>
    <col min="4891" max="4891" width="15.1796875" style="4" customWidth="1"/>
    <col min="4892" max="4892" width="12" style="4" bestFit="1" customWidth="1"/>
    <col min="4893" max="4893" width="14.54296875" style="4" bestFit="1" customWidth="1"/>
    <col min="4894" max="5120" width="11.453125" style="4"/>
    <col min="5121" max="5121" width="18.81640625" style="4" customWidth="1"/>
    <col min="5122" max="5123" width="0" style="4" hidden="1" customWidth="1"/>
    <col min="5124" max="5124" width="26.1796875" style="4" customWidth="1"/>
    <col min="5125" max="5125" width="13.1796875" style="4" customWidth="1"/>
    <col min="5126" max="5126" width="9.453125" style="4" customWidth="1"/>
    <col min="5127" max="5127" width="30.453125" style="4" customWidth="1"/>
    <col min="5128" max="5128" width="13.26953125" style="4" customWidth="1"/>
    <col min="5129" max="5129" width="8" style="4" customWidth="1"/>
    <col min="5130" max="5130" width="10.54296875" style="4" customWidth="1"/>
    <col min="5131" max="5131" width="7.453125" style="4" customWidth="1"/>
    <col min="5132" max="5132" width="10.1796875" style="4" customWidth="1"/>
    <col min="5133" max="5133" width="0" style="4" hidden="1" customWidth="1"/>
    <col min="5134" max="5134" width="17.26953125" style="4" customWidth="1"/>
    <col min="5135" max="5135" width="14.26953125" style="4" customWidth="1"/>
    <col min="5136" max="5136" width="23.1796875" style="4" customWidth="1"/>
    <col min="5137" max="5137" width="24" style="4" customWidth="1"/>
    <col min="5138" max="5138" width="21.453125" style="4" customWidth="1"/>
    <col min="5139" max="5139" width="22.26953125" style="4" customWidth="1"/>
    <col min="5140" max="5140" width="0" style="4" hidden="1" customWidth="1"/>
    <col min="5141" max="5141" width="13.26953125" style="4" customWidth="1"/>
    <col min="5142" max="5142" width="9" style="4" customWidth="1"/>
    <col min="5143" max="5143" width="7.1796875" style="4" customWidth="1"/>
    <col min="5144" max="5144" width="9" style="4" customWidth="1"/>
    <col min="5145" max="5145" width="7.81640625" style="4" customWidth="1"/>
    <col min="5146" max="5146" width="14" style="4" customWidth="1"/>
    <col min="5147" max="5147" width="15.1796875" style="4" customWidth="1"/>
    <col min="5148" max="5148" width="12" style="4" bestFit="1" customWidth="1"/>
    <col min="5149" max="5149" width="14.54296875" style="4" bestFit="1" customWidth="1"/>
    <col min="5150" max="5376" width="11.453125" style="4"/>
    <col min="5377" max="5377" width="18.81640625" style="4" customWidth="1"/>
    <col min="5378" max="5379" width="0" style="4" hidden="1" customWidth="1"/>
    <col min="5380" max="5380" width="26.1796875" style="4" customWidth="1"/>
    <col min="5381" max="5381" width="13.1796875" style="4" customWidth="1"/>
    <col min="5382" max="5382" width="9.453125" style="4" customWidth="1"/>
    <col min="5383" max="5383" width="30.453125" style="4" customWidth="1"/>
    <col min="5384" max="5384" width="13.26953125" style="4" customWidth="1"/>
    <col min="5385" max="5385" width="8" style="4" customWidth="1"/>
    <col min="5386" max="5386" width="10.54296875" style="4" customWidth="1"/>
    <col min="5387" max="5387" width="7.453125" style="4" customWidth="1"/>
    <col min="5388" max="5388" width="10.1796875" style="4" customWidth="1"/>
    <col min="5389" max="5389" width="0" style="4" hidden="1" customWidth="1"/>
    <col min="5390" max="5390" width="17.26953125" style="4" customWidth="1"/>
    <col min="5391" max="5391" width="14.26953125" style="4" customWidth="1"/>
    <col min="5392" max="5392" width="23.1796875" style="4" customWidth="1"/>
    <col min="5393" max="5393" width="24" style="4" customWidth="1"/>
    <col min="5394" max="5394" width="21.453125" style="4" customWidth="1"/>
    <col min="5395" max="5395" width="22.26953125" style="4" customWidth="1"/>
    <col min="5396" max="5396" width="0" style="4" hidden="1" customWidth="1"/>
    <col min="5397" max="5397" width="13.26953125" style="4" customWidth="1"/>
    <col min="5398" max="5398" width="9" style="4" customWidth="1"/>
    <col min="5399" max="5399" width="7.1796875" style="4" customWidth="1"/>
    <col min="5400" max="5400" width="9" style="4" customWidth="1"/>
    <col min="5401" max="5401" width="7.81640625" style="4" customWidth="1"/>
    <col min="5402" max="5402" width="14" style="4" customWidth="1"/>
    <col min="5403" max="5403" width="15.1796875" style="4" customWidth="1"/>
    <col min="5404" max="5404" width="12" style="4" bestFit="1" customWidth="1"/>
    <col min="5405" max="5405" width="14.54296875" style="4" bestFit="1" customWidth="1"/>
    <col min="5406" max="5632" width="11.453125" style="4"/>
    <col min="5633" max="5633" width="18.81640625" style="4" customWidth="1"/>
    <col min="5634" max="5635" width="0" style="4" hidden="1" customWidth="1"/>
    <col min="5636" max="5636" width="26.1796875" style="4" customWidth="1"/>
    <col min="5637" max="5637" width="13.1796875" style="4" customWidth="1"/>
    <col min="5638" max="5638" width="9.453125" style="4" customWidth="1"/>
    <col min="5639" max="5639" width="30.453125" style="4" customWidth="1"/>
    <col min="5640" max="5640" width="13.26953125" style="4" customWidth="1"/>
    <col min="5641" max="5641" width="8" style="4" customWidth="1"/>
    <col min="5642" max="5642" width="10.54296875" style="4" customWidth="1"/>
    <col min="5643" max="5643" width="7.453125" style="4" customWidth="1"/>
    <col min="5644" max="5644" width="10.1796875" style="4" customWidth="1"/>
    <col min="5645" max="5645" width="0" style="4" hidden="1" customWidth="1"/>
    <col min="5646" max="5646" width="17.26953125" style="4" customWidth="1"/>
    <col min="5647" max="5647" width="14.26953125" style="4" customWidth="1"/>
    <col min="5648" max="5648" width="23.1796875" style="4" customWidth="1"/>
    <col min="5649" max="5649" width="24" style="4" customWidth="1"/>
    <col min="5650" max="5650" width="21.453125" style="4" customWidth="1"/>
    <col min="5651" max="5651" width="22.26953125" style="4" customWidth="1"/>
    <col min="5652" max="5652" width="0" style="4" hidden="1" customWidth="1"/>
    <col min="5653" max="5653" width="13.26953125" style="4" customWidth="1"/>
    <col min="5654" max="5654" width="9" style="4" customWidth="1"/>
    <col min="5655" max="5655" width="7.1796875" style="4" customWidth="1"/>
    <col min="5656" max="5656" width="9" style="4" customWidth="1"/>
    <col min="5657" max="5657" width="7.81640625" style="4" customWidth="1"/>
    <col min="5658" max="5658" width="14" style="4" customWidth="1"/>
    <col min="5659" max="5659" width="15.1796875" style="4" customWidth="1"/>
    <col min="5660" max="5660" width="12" style="4" bestFit="1" customWidth="1"/>
    <col min="5661" max="5661" width="14.54296875" style="4" bestFit="1" customWidth="1"/>
    <col min="5662" max="5888" width="11.453125" style="4"/>
    <col min="5889" max="5889" width="18.81640625" style="4" customWidth="1"/>
    <col min="5890" max="5891" width="0" style="4" hidden="1" customWidth="1"/>
    <col min="5892" max="5892" width="26.1796875" style="4" customWidth="1"/>
    <col min="5893" max="5893" width="13.1796875" style="4" customWidth="1"/>
    <col min="5894" max="5894" width="9.453125" style="4" customWidth="1"/>
    <col min="5895" max="5895" width="30.453125" style="4" customWidth="1"/>
    <col min="5896" max="5896" width="13.26953125" style="4" customWidth="1"/>
    <col min="5897" max="5897" width="8" style="4" customWidth="1"/>
    <col min="5898" max="5898" width="10.54296875" style="4" customWidth="1"/>
    <col min="5899" max="5899" width="7.453125" style="4" customWidth="1"/>
    <col min="5900" max="5900" width="10.1796875" style="4" customWidth="1"/>
    <col min="5901" max="5901" width="0" style="4" hidden="1" customWidth="1"/>
    <col min="5902" max="5902" width="17.26953125" style="4" customWidth="1"/>
    <col min="5903" max="5903" width="14.26953125" style="4" customWidth="1"/>
    <col min="5904" max="5904" width="23.1796875" style="4" customWidth="1"/>
    <col min="5905" max="5905" width="24" style="4" customWidth="1"/>
    <col min="5906" max="5906" width="21.453125" style="4" customWidth="1"/>
    <col min="5907" max="5907" width="22.26953125" style="4" customWidth="1"/>
    <col min="5908" max="5908" width="0" style="4" hidden="1" customWidth="1"/>
    <col min="5909" max="5909" width="13.26953125" style="4" customWidth="1"/>
    <col min="5910" max="5910" width="9" style="4" customWidth="1"/>
    <col min="5911" max="5911" width="7.1796875" style="4" customWidth="1"/>
    <col min="5912" max="5912" width="9" style="4" customWidth="1"/>
    <col min="5913" max="5913" width="7.81640625" style="4" customWidth="1"/>
    <col min="5914" max="5914" width="14" style="4" customWidth="1"/>
    <col min="5915" max="5915" width="15.1796875" style="4" customWidth="1"/>
    <col min="5916" max="5916" width="12" style="4" bestFit="1" customWidth="1"/>
    <col min="5917" max="5917" width="14.54296875" style="4" bestFit="1" customWidth="1"/>
    <col min="5918" max="6144" width="11.453125" style="4"/>
    <col min="6145" max="6145" width="18.81640625" style="4" customWidth="1"/>
    <col min="6146" max="6147" width="0" style="4" hidden="1" customWidth="1"/>
    <col min="6148" max="6148" width="26.1796875" style="4" customWidth="1"/>
    <col min="6149" max="6149" width="13.1796875" style="4" customWidth="1"/>
    <col min="6150" max="6150" width="9.453125" style="4" customWidth="1"/>
    <col min="6151" max="6151" width="30.453125" style="4" customWidth="1"/>
    <col min="6152" max="6152" width="13.26953125" style="4" customWidth="1"/>
    <col min="6153" max="6153" width="8" style="4" customWidth="1"/>
    <col min="6154" max="6154" width="10.54296875" style="4" customWidth="1"/>
    <col min="6155" max="6155" width="7.453125" style="4" customWidth="1"/>
    <col min="6156" max="6156" width="10.1796875" style="4" customWidth="1"/>
    <col min="6157" max="6157" width="0" style="4" hidden="1" customWidth="1"/>
    <col min="6158" max="6158" width="17.26953125" style="4" customWidth="1"/>
    <col min="6159" max="6159" width="14.26953125" style="4" customWidth="1"/>
    <col min="6160" max="6160" width="23.1796875" style="4" customWidth="1"/>
    <col min="6161" max="6161" width="24" style="4" customWidth="1"/>
    <col min="6162" max="6162" width="21.453125" style="4" customWidth="1"/>
    <col min="6163" max="6163" width="22.26953125" style="4" customWidth="1"/>
    <col min="6164" max="6164" width="0" style="4" hidden="1" customWidth="1"/>
    <col min="6165" max="6165" width="13.26953125" style="4" customWidth="1"/>
    <col min="6166" max="6166" width="9" style="4" customWidth="1"/>
    <col min="6167" max="6167" width="7.1796875" style="4" customWidth="1"/>
    <col min="6168" max="6168" width="9" style="4" customWidth="1"/>
    <col min="6169" max="6169" width="7.81640625" style="4" customWidth="1"/>
    <col min="6170" max="6170" width="14" style="4" customWidth="1"/>
    <col min="6171" max="6171" width="15.1796875" style="4" customWidth="1"/>
    <col min="6172" max="6172" width="12" style="4" bestFit="1" customWidth="1"/>
    <col min="6173" max="6173" width="14.54296875" style="4" bestFit="1" customWidth="1"/>
    <col min="6174" max="6400" width="11.453125" style="4"/>
    <col min="6401" max="6401" width="18.81640625" style="4" customWidth="1"/>
    <col min="6402" max="6403" width="0" style="4" hidden="1" customWidth="1"/>
    <col min="6404" max="6404" width="26.1796875" style="4" customWidth="1"/>
    <col min="6405" max="6405" width="13.1796875" style="4" customWidth="1"/>
    <col min="6406" max="6406" width="9.453125" style="4" customWidth="1"/>
    <col min="6407" max="6407" width="30.453125" style="4" customWidth="1"/>
    <col min="6408" max="6408" width="13.26953125" style="4" customWidth="1"/>
    <col min="6409" max="6409" width="8" style="4" customWidth="1"/>
    <col min="6410" max="6410" width="10.54296875" style="4" customWidth="1"/>
    <col min="6411" max="6411" width="7.453125" style="4" customWidth="1"/>
    <col min="6412" max="6412" width="10.1796875" style="4" customWidth="1"/>
    <col min="6413" max="6413" width="0" style="4" hidden="1" customWidth="1"/>
    <col min="6414" max="6414" width="17.26953125" style="4" customWidth="1"/>
    <col min="6415" max="6415" width="14.26953125" style="4" customWidth="1"/>
    <col min="6416" max="6416" width="23.1796875" style="4" customWidth="1"/>
    <col min="6417" max="6417" width="24" style="4" customWidth="1"/>
    <col min="6418" max="6418" width="21.453125" style="4" customWidth="1"/>
    <col min="6419" max="6419" width="22.26953125" style="4" customWidth="1"/>
    <col min="6420" max="6420" width="0" style="4" hidden="1" customWidth="1"/>
    <col min="6421" max="6421" width="13.26953125" style="4" customWidth="1"/>
    <col min="6422" max="6422" width="9" style="4" customWidth="1"/>
    <col min="6423" max="6423" width="7.1796875" style="4" customWidth="1"/>
    <col min="6424" max="6424" width="9" style="4" customWidth="1"/>
    <col min="6425" max="6425" width="7.81640625" style="4" customWidth="1"/>
    <col min="6426" max="6426" width="14" style="4" customWidth="1"/>
    <col min="6427" max="6427" width="15.1796875" style="4" customWidth="1"/>
    <col min="6428" max="6428" width="12" style="4" bestFit="1" customWidth="1"/>
    <col min="6429" max="6429" width="14.54296875" style="4" bestFit="1" customWidth="1"/>
    <col min="6430" max="6656" width="11.453125" style="4"/>
    <col min="6657" max="6657" width="18.81640625" style="4" customWidth="1"/>
    <col min="6658" max="6659" width="0" style="4" hidden="1" customWidth="1"/>
    <col min="6660" max="6660" width="26.1796875" style="4" customWidth="1"/>
    <col min="6661" max="6661" width="13.1796875" style="4" customWidth="1"/>
    <col min="6662" max="6662" width="9.453125" style="4" customWidth="1"/>
    <col min="6663" max="6663" width="30.453125" style="4" customWidth="1"/>
    <col min="6664" max="6664" width="13.26953125" style="4" customWidth="1"/>
    <col min="6665" max="6665" width="8" style="4" customWidth="1"/>
    <col min="6666" max="6666" width="10.54296875" style="4" customWidth="1"/>
    <col min="6667" max="6667" width="7.453125" style="4" customWidth="1"/>
    <col min="6668" max="6668" width="10.1796875" style="4" customWidth="1"/>
    <col min="6669" max="6669" width="0" style="4" hidden="1" customWidth="1"/>
    <col min="6670" max="6670" width="17.26953125" style="4" customWidth="1"/>
    <col min="6671" max="6671" width="14.26953125" style="4" customWidth="1"/>
    <col min="6672" max="6672" width="23.1796875" style="4" customWidth="1"/>
    <col min="6673" max="6673" width="24" style="4" customWidth="1"/>
    <col min="6674" max="6674" width="21.453125" style="4" customWidth="1"/>
    <col min="6675" max="6675" width="22.26953125" style="4" customWidth="1"/>
    <col min="6676" max="6676" width="0" style="4" hidden="1" customWidth="1"/>
    <col min="6677" max="6677" width="13.26953125" style="4" customWidth="1"/>
    <col min="6678" max="6678" width="9" style="4" customWidth="1"/>
    <col min="6679" max="6679" width="7.1796875" style="4" customWidth="1"/>
    <col min="6680" max="6680" width="9" style="4" customWidth="1"/>
    <col min="6681" max="6681" width="7.81640625" style="4" customWidth="1"/>
    <col min="6682" max="6682" width="14" style="4" customWidth="1"/>
    <col min="6683" max="6683" width="15.1796875" style="4" customWidth="1"/>
    <col min="6684" max="6684" width="12" style="4" bestFit="1" customWidth="1"/>
    <col min="6685" max="6685" width="14.54296875" style="4" bestFit="1" customWidth="1"/>
    <col min="6686" max="6912" width="11.453125" style="4"/>
    <col min="6913" max="6913" width="18.81640625" style="4" customWidth="1"/>
    <col min="6914" max="6915" width="0" style="4" hidden="1" customWidth="1"/>
    <col min="6916" max="6916" width="26.1796875" style="4" customWidth="1"/>
    <col min="6917" max="6917" width="13.1796875" style="4" customWidth="1"/>
    <col min="6918" max="6918" width="9.453125" style="4" customWidth="1"/>
    <col min="6919" max="6919" width="30.453125" style="4" customWidth="1"/>
    <col min="6920" max="6920" width="13.26953125" style="4" customWidth="1"/>
    <col min="6921" max="6921" width="8" style="4" customWidth="1"/>
    <col min="6922" max="6922" width="10.54296875" style="4" customWidth="1"/>
    <col min="6923" max="6923" width="7.453125" style="4" customWidth="1"/>
    <col min="6924" max="6924" width="10.1796875" style="4" customWidth="1"/>
    <col min="6925" max="6925" width="0" style="4" hidden="1" customWidth="1"/>
    <col min="6926" max="6926" width="17.26953125" style="4" customWidth="1"/>
    <col min="6927" max="6927" width="14.26953125" style="4" customWidth="1"/>
    <col min="6928" max="6928" width="23.1796875" style="4" customWidth="1"/>
    <col min="6929" max="6929" width="24" style="4" customWidth="1"/>
    <col min="6930" max="6930" width="21.453125" style="4" customWidth="1"/>
    <col min="6931" max="6931" width="22.26953125" style="4" customWidth="1"/>
    <col min="6932" max="6932" width="0" style="4" hidden="1" customWidth="1"/>
    <col min="6933" max="6933" width="13.26953125" style="4" customWidth="1"/>
    <col min="6934" max="6934" width="9" style="4" customWidth="1"/>
    <col min="6935" max="6935" width="7.1796875" style="4" customWidth="1"/>
    <col min="6936" max="6936" width="9" style="4" customWidth="1"/>
    <col min="6937" max="6937" width="7.81640625" style="4" customWidth="1"/>
    <col min="6938" max="6938" width="14" style="4" customWidth="1"/>
    <col min="6939" max="6939" width="15.1796875" style="4" customWidth="1"/>
    <col min="6940" max="6940" width="12" style="4" bestFit="1" customWidth="1"/>
    <col min="6941" max="6941" width="14.54296875" style="4" bestFit="1" customWidth="1"/>
    <col min="6942" max="7168" width="11.453125" style="4"/>
    <col min="7169" max="7169" width="18.81640625" style="4" customWidth="1"/>
    <col min="7170" max="7171" width="0" style="4" hidden="1" customWidth="1"/>
    <col min="7172" max="7172" width="26.1796875" style="4" customWidth="1"/>
    <col min="7173" max="7173" width="13.1796875" style="4" customWidth="1"/>
    <col min="7174" max="7174" width="9.453125" style="4" customWidth="1"/>
    <col min="7175" max="7175" width="30.453125" style="4" customWidth="1"/>
    <col min="7176" max="7176" width="13.26953125" style="4" customWidth="1"/>
    <col min="7177" max="7177" width="8" style="4" customWidth="1"/>
    <col min="7178" max="7178" width="10.54296875" style="4" customWidth="1"/>
    <col min="7179" max="7179" width="7.453125" style="4" customWidth="1"/>
    <col min="7180" max="7180" width="10.1796875" style="4" customWidth="1"/>
    <col min="7181" max="7181" width="0" style="4" hidden="1" customWidth="1"/>
    <col min="7182" max="7182" width="17.26953125" style="4" customWidth="1"/>
    <col min="7183" max="7183" width="14.26953125" style="4" customWidth="1"/>
    <col min="7184" max="7184" width="23.1796875" style="4" customWidth="1"/>
    <col min="7185" max="7185" width="24" style="4" customWidth="1"/>
    <col min="7186" max="7186" width="21.453125" style="4" customWidth="1"/>
    <col min="7187" max="7187" width="22.26953125" style="4" customWidth="1"/>
    <col min="7188" max="7188" width="0" style="4" hidden="1" customWidth="1"/>
    <col min="7189" max="7189" width="13.26953125" style="4" customWidth="1"/>
    <col min="7190" max="7190" width="9" style="4" customWidth="1"/>
    <col min="7191" max="7191" width="7.1796875" style="4" customWidth="1"/>
    <col min="7192" max="7192" width="9" style="4" customWidth="1"/>
    <col min="7193" max="7193" width="7.81640625" style="4" customWidth="1"/>
    <col min="7194" max="7194" width="14" style="4" customWidth="1"/>
    <col min="7195" max="7195" width="15.1796875" style="4" customWidth="1"/>
    <col min="7196" max="7196" width="12" style="4" bestFit="1" customWidth="1"/>
    <col min="7197" max="7197" width="14.54296875" style="4" bestFit="1" customWidth="1"/>
    <col min="7198" max="7424" width="11.453125" style="4"/>
    <col min="7425" max="7425" width="18.81640625" style="4" customWidth="1"/>
    <col min="7426" max="7427" width="0" style="4" hidden="1" customWidth="1"/>
    <col min="7428" max="7428" width="26.1796875" style="4" customWidth="1"/>
    <col min="7429" max="7429" width="13.1796875" style="4" customWidth="1"/>
    <col min="7430" max="7430" width="9.453125" style="4" customWidth="1"/>
    <col min="7431" max="7431" width="30.453125" style="4" customWidth="1"/>
    <col min="7432" max="7432" width="13.26953125" style="4" customWidth="1"/>
    <col min="7433" max="7433" width="8" style="4" customWidth="1"/>
    <col min="7434" max="7434" width="10.54296875" style="4" customWidth="1"/>
    <col min="7435" max="7435" width="7.453125" style="4" customWidth="1"/>
    <col min="7436" max="7436" width="10.1796875" style="4" customWidth="1"/>
    <col min="7437" max="7437" width="0" style="4" hidden="1" customWidth="1"/>
    <col min="7438" max="7438" width="17.26953125" style="4" customWidth="1"/>
    <col min="7439" max="7439" width="14.26953125" style="4" customWidth="1"/>
    <col min="7440" max="7440" width="23.1796875" style="4" customWidth="1"/>
    <col min="7441" max="7441" width="24" style="4" customWidth="1"/>
    <col min="7442" max="7442" width="21.453125" style="4" customWidth="1"/>
    <col min="7443" max="7443" width="22.26953125" style="4" customWidth="1"/>
    <col min="7444" max="7444" width="0" style="4" hidden="1" customWidth="1"/>
    <col min="7445" max="7445" width="13.26953125" style="4" customWidth="1"/>
    <col min="7446" max="7446" width="9" style="4" customWidth="1"/>
    <col min="7447" max="7447" width="7.1796875" style="4" customWidth="1"/>
    <col min="7448" max="7448" width="9" style="4" customWidth="1"/>
    <col min="7449" max="7449" width="7.81640625" style="4" customWidth="1"/>
    <col min="7450" max="7450" width="14" style="4" customWidth="1"/>
    <col min="7451" max="7451" width="15.1796875" style="4" customWidth="1"/>
    <col min="7452" max="7452" width="12" style="4" bestFit="1" customWidth="1"/>
    <col min="7453" max="7453" width="14.54296875" style="4" bestFit="1" customWidth="1"/>
    <col min="7454" max="7680" width="11.453125" style="4"/>
    <col min="7681" max="7681" width="18.81640625" style="4" customWidth="1"/>
    <col min="7682" max="7683" width="0" style="4" hidden="1" customWidth="1"/>
    <col min="7684" max="7684" width="26.1796875" style="4" customWidth="1"/>
    <col min="7685" max="7685" width="13.1796875" style="4" customWidth="1"/>
    <col min="7686" max="7686" width="9.453125" style="4" customWidth="1"/>
    <col min="7687" max="7687" width="30.453125" style="4" customWidth="1"/>
    <col min="7688" max="7688" width="13.26953125" style="4" customWidth="1"/>
    <col min="7689" max="7689" width="8" style="4" customWidth="1"/>
    <col min="7690" max="7690" width="10.54296875" style="4" customWidth="1"/>
    <col min="7691" max="7691" width="7.453125" style="4" customWidth="1"/>
    <col min="7692" max="7692" width="10.1796875" style="4" customWidth="1"/>
    <col min="7693" max="7693" width="0" style="4" hidden="1" customWidth="1"/>
    <col min="7694" max="7694" width="17.26953125" style="4" customWidth="1"/>
    <col min="7695" max="7695" width="14.26953125" style="4" customWidth="1"/>
    <col min="7696" max="7696" width="23.1796875" style="4" customWidth="1"/>
    <col min="7697" max="7697" width="24" style="4" customWidth="1"/>
    <col min="7698" max="7698" width="21.453125" style="4" customWidth="1"/>
    <col min="7699" max="7699" width="22.26953125" style="4" customWidth="1"/>
    <col min="7700" max="7700" width="0" style="4" hidden="1" customWidth="1"/>
    <col min="7701" max="7701" width="13.26953125" style="4" customWidth="1"/>
    <col min="7702" max="7702" width="9" style="4" customWidth="1"/>
    <col min="7703" max="7703" width="7.1796875" style="4" customWidth="1"/>
    <col min="7704" max="7704" width="9" style="4" customWidth="1"/>
    <col min="7705" max="7705" width="7.81640625" style="4" customWidth="1"/>
    <col min="7706" max="7706" width="14" style="4" customWidth="1"/>
    <col min="7707" max="7707" width="15.1796875" style="4" customWidth="1"/>
    <col min="7708" max="7708" width="12" style="4" bestFit="1" customWidth="1"/>
    <col min="7709" max="7709" width="14.54296875" style="4" bestFit="1" customWidth="1"/>
    <col min="7710" max="7936" width="11.453125" style="4"/>
    <col min="7937" max="7937" width="18.81640625" style="4" customWidth="1"/>
    <col min="7938" max="7939" width="0" style="4" hidden="1" customWidth="1"/>
    <col min="7940" max="7940" width="26.1796875" style="4" customWidth="1"/>
    <col min="7941" max="7941" width="13.1796875" style="4" customWidth="1"/>
    <col min="7942" max="7942" width="9.453125" style="4" customWidth="1"/>
    <col min="7943" max="7943" width="30.453125" style="4" customWidth="1"/>
    <col min="7944" max="7944" width="13.26953125" style="4" customWidth="1"/>
    <col min="7945" max="7945" width="8" style="4" customWidth="1"/>
    <col min="7946" max="7946" width="10.54296875" style="4" customWidth="1"/>
    <col min="7947" max="7947" width="7.453125" style="4" customWidth="1"/>
    <col min="7948" max="7948" width="10.1796875" style="4" customWidth="1"/>
    <col min="7949" max="7949" width="0" style="4" hidden="1" customWidth="1"/>
    <col min="7950" max="7950" width="17.26953125" style="4" customWidth="1"/>
    <col min="7951" max="7951" width="14.26953125" style="4" customWidth="1"/>
    <col min="7952" max="7952" width="23.1796875" style="4" customWidth="1"/>
    <col min="7953" max="7953" width="24" style="4" customWidth="1"/>
    <col min="7954" max="7954" width="21.453125" style="4" customWidth="1"/>
    <col min="7955" max="7955" width="22.26953125" style="4" customWidth="1"/>
    <col min="7956" max="7956" width="0" style="4" hidden="1" customWidth="1"/>
    <col min="7957" max="7957" width="13.26953125" style="4" customWidth="1"/>
    <col min="7958" max="7958" width="9" style="4" customWidth="1"/>
    <col min="7959" max="7959" width="7.1796875" style="4" customWidth="1"/>
    <col min="7960" max="7960" width="9" style="4" customWidth="1"/>
    <col min="7961" max="7961" width="7.81640625" style="4" customWidth="1"/>
    <col min="7962" max="7962" width="14" style="4" customWidth="1"/>
    <col min="7963" max="7963" width="15.1796875" style="4" customWidth="1"/>
    <col min="7964" max="7964" width="12" style="4" bestFit="1" customWidth="1"/>
    <col min="7965" max="7965" width="14.54296875" style="4" bestFit="1" customWidth="1"/>
    <col min="7966" max="8192" width="11.453125" style="4"/>
    <col min="8193" max="8193" width="18.81640625" style="4" customWidth="1"/>
    <col min="8194" max="8195" width="0" style="4" hidden="1" customWidth="1"/>
    <col min="8196" max="8196" width="26.1796875" style="4" customWidth="1"/>
    <col min="8197" max="8197" width="13.1796875" style="4" customWidth="1"/>
    <col min="8198" max="8198" width="9.453125" style="4" customWidth="1"/>
    <col min="8199" max="8199" width="30.453125" style="4" customWidth="1"/>
    <col min="8200" max="8200" width="13.26953125" style="4" customWidth="1"/>
    <col min="8201" max="8201" width="8" style="4" customWidth="1"/>
    <col min="8202" max="8202" width="10.54296875" style="4" customWidth="1"/>
    <col min="8203" max="8203" width="7.453125" style="4" customWidth="1"/>
    <col min="8204" max="8204" width="10.1796875" style="4" customWidth="1"/>
    <col min="8205" max="8205" width="0" style="4" hidden="1" customWidth="1"/>
    <col min="8206" max="8206" width="17.26953125" style="4" customWidth="1"/>
    <col min="8207" max="8207" width="14.26953125" style="4" customWidth="1"/>
    <col min="8208" max="8208" width="23.1796875" style="4" customWidth="1"/>
    <col min="8209" max="8209" width="24" style="4" customWidth="1"/>
    <col min="8210" max="8210" width="21.453125" style="4" customWidth="1"/>
    <col min="8211" max="8211" width="22.26953125" style="4" customWidth="1"/>
    <col min="8212" max="8212" width="0" style="4" hidden="1" customWidth="1"/>
    <col min="8213" max="8213" width="13.26953125" style="4" customWidth="1"/>
    <col min="8214" max="8214" width="9" style="4" customWidth="1"/>
    <col min="8215" max="8215" width="7.1796875" style="4" customWidth="1"/>
    <col min="8216" max="8216" width="9" style="4" customWidth="1"/>
    <col min="8217" max="8217" width="7.81640625" style="4" customWidth="1"/>
    <col min="8218" max="8218" width="14" style="4" customWidth="1"/>
    <col min="8219" max="8219" width="15.1796875" style="4" customWidth="1"/>
    <col min="8220" max="8220" width="12" style="4" bestFit="1" customWidth="1"/>
    <col min="8221" max="8221" width="14.54296875" style="4" bestFit="1" customWidth="1"/>
    <col min="8222" max="8448" width="11.453125" style="4"/>
    <col min="8449" max="8449" width="18.81640625" style="4" customWidth="1"/>
    <col min="8450" max="8451" width="0" style="4" hidden="1" customWidth="1"/>
    <col min="8452" max="8452" width="26.1796875" style="4" customWidth="1"/>
    <col min="8453" max="8453" width="13.1796875" style="4" customWidth="1"/>
    <col min="8454" max="8454" width="9.453125" style="4" customWidth="1"/>
    <col min="8455" max="8455" width="30.453125" style="4" customWidth="1"/>
    <col min="8456" max="8456" width="13.26953125" style="4" customWidth="1"/>
    <col min="8457" max="8457" width="8" style="4" customWidth="1"/>
    <col min="8458" max="8458" width="10.54296875" style="4" customWidth="1"/>
    <col min="8459" max="8459" width="7.453125" style="4" customWidth="1"/>
    <col min="8460" max="8460" width="10.1796875" style="4" customWidth="1"/>
    <col min="8461" max="8461" width="0" style="4" hidden="1" customWidth="1"/>
    <col min="8462" max="8462" width="17.26953125" style="4" customWidth="1"/>
    <col min="8463" max="8463" width="14.26953125" style="4" customWidth="1"/>
    <col min="8464" max="8464" width="23.1796875" style="4" customWidth="1"/>
    <col min="8465" max="8465" width="24" style="4" customWidth="1"/>
    <col min="8466" max="8466" width="21.453125" style="4" customWidth="1"/>
    <col min="8467" max="8467" width="22.26953125" style="4" customWidth="1"/>
    <col min="8468" max="8468" width="0" style="4" hidden="1" customWidth="1"/>
    <col min="8469" max="8469" width="13.26953125" style="4" customWidth="1"/>
    <col min="8470" max="8470" width="9" style="4" customWidth="1"/>
    <col min="8471" max="8471" width="7.1796875" style="4" customWidth="1"/>
    <col min="8472" max="8472" width="9" style="4" customWidth="1"/>
    <col min="8473" max="8473" width="7.81640625" style="4" customWidth="1"/>
    <col min="8474" max="8474" width="14" style="4" customWidth="1"/>
    <col min="8475" max="8475" width="15.1796875" style="4" customWidth="1"/>
    <col min="8476" max="8476" width="12" style="4" bestFit="1" customWidth="1"/>
    <col min="8477" max="8477" width="14.54296875" style="4" bestFit="1" customWidth="1"/>
    <col min="8478" max="8704" width="11.453125" style="4"/>
    <col min="8705" max="8705" width="18.81640625" style="4" customWidth="1"/>
    <col min="8706" max="8707" width="0" style="4" hidden="1" customWidth="1"/>
    <col min="8708" max="8708" width="26.1796875" style="4" customWidth="1"/>
    <col min="8709" max="8709" width="13.1796875" style="4" customWidth="1"/>
    <col min="8710" max="8710" width="9.453125" style="4" customWidth="1"/>
    <col min="8711" max="8711" width="30.453125" style="4" customWidth="1"/>
    <col min="8712" max="8712" width="13.26953125" style="4" customWidth="1"/>
    <col min="8713" max="8713" width="8" style="4" customWidth="1"/>
    <col min="8714" max="8714" width="10.54296875" style="4" customWidth="1"/>
    <col min="8715" max="8715" width="7.453125" style="4" customWidth="1"/>
    <col min="8716" max="8716" width="10.1796875" style="4" customWidth="1"/>
    <col min="8717" max="8717" width="0" style="4" hidden="1" customWidth="1"/>
    <col min="8718" max="8718" width="17.26953125" style="4" customWidth="1"/>
    <col min="8719" max="8719" width="14.26953125" style="4" customWidth="1"/>
    <col min="8720" max="8720" width="23.1796875" style="4" customWidth="1"/>
    <col min="8721" max="8721" width="24" style="4" customWidth="1"/>
    <col min="8722" max="8722" width="21.453125" style="4" customWidth="1"/>
    <col min="8723" max="8723" width="22.26953125" style="4" customWidth="1"/>
    <col min="8724" max="8724" width="0" style="4" hidden="1" customWidth="1"/>
    <col min="8725" max="8725" width="13.26953125" style="4" customWidth="1"/>
    <col min="8726" max="8726" width="9" style="4" customWidth="1"/>
    <col min="8727" max="8727" width="7.1796875" style="4" customWidth="1"/>
    <col min="8728" max="8728" width="9" style="4" customWidth="1"/>
    <col min="8729" max="8729" width="7.81640625" style="4" customWidth="1"/>
    <col min="8730" max="8730" width="14" style="4" customWidth="1"/>
    <col min="8731" max="8731" width="15.1796875" style="4" customWidth="1"/>
    <col min="8732" max="8732" width="12" style="4" bestFit="1" customWidth="1"/>
    <col min="8733" max="8733" width="14.54296875" style="4" bestFit="1" customWidth="1"/>
    <col min="8734" max="8960" width="11.453125" style="4"/>
    <col min="8961" max="8961" width="18.81640625" style="4" customWidth="1"/>
    <col min="8962" max="8963" width="0" style="4" hidden="1" customWidth="1"/>
    <col min="8964" max="8964" width="26.1796875" style="4" customWidth="1"/>
    <col min="8965" max="8965" width="13.1796875" style="4" customWidth="1"/>
    <col min="8966" max="8966" width="9.453125" style="4" customWidth="1"/>
    <col min="8967" max="8967" width="30.453125" style="4" customWidth="1"/>
    <col min="8968" max="8968" width="13.26953125" style="4" customWidth="1"/>
    <col min="8969" max="8969" width="8" style="4" customWidth="1"/>
    <col min="8970" max="8970" width="10.54296875" style="4" customWidth="1"/>
    <col min="8971" max="8971" width="7.453125" style="4" customWidth="1"/>
    <col min="8972" max="8972" width="10.1796875" style="4" customWidth="1"/>
    <col min="8973" max="8973" width="0" style="4" hidden="1" customWidth="1"/>
    <col min="8974" max="8974" width="17.26953125" style="4" customWidth="1"/>
    <col min="8975" max="8975" width="14.26953125" style="4" customWidth="1"/>
    <col min="8976" max="8976" width="23.1796875" style="4" customWidth="1"/>
    <col min="8977" max="8977" width="24" style="4" customWidth="1"/>
    <col min="8978" max="8978" width="21.453125" style="4" customWidth="1"/>
    <col min="8979" max="8979" width="22.26953125" style="4" customWidth="1"/>
    <col min="8980" max="8980" width="0" style="4" hidden="1" customWidth="1"/>
    <col min="8981" max="8981" width="13.26953125" style="4" customWidth="1"/>
    <col min="8982" max="8982" width="9" style="4" customWidth="1"/>
    <col min="8983" max="8983" width="7.1796875" style="4" customWidth="1"/>
    <col min="8984" max="8984" width="9" style="4" customWidth="1"/>
    <col min="8985" max="8985" width="7.81640625" style="4" customWidth="1"/>
    <col min="8986" max="8986" width="14" style="4" customWidth="1"/>
    <col min="8987" max="8987" width="15.1796875" style="4" customWidth="1"/>
    <col min="8988" max="8988" width="12" style="4" bestFit="1" customWidth="1"/>
    <col min="8989" max="8989" width="14.54296875" style="4" bestFit="1" customWidth="1"/>
    <col min="8990" max="9216" width="11.453125" style="4"/>
    <col min="9217" max="9217" width="18.81640625" style="4" customWidth="1"/>
    <col min="9218" max="9219" width="0" style="4" hidden="1" customWidth="1"/>
    <col min="9220" max="9220" width="26.1796875" style="4" customWidth="1"/>
    <col min="9221" max="9221" width="13.1796875" style="4" customWidth="1"/>
    <col min="9222" max="9222" width="9.453125" style="4" customWidth="1"/>
    <col min="9223" max="9223" width="30.453125" style="4" customWidth="1"/>
    <col min="9224" max="9224" width="13.26953125" style="4" customWidth="1"/>
    <col min="9225" max="9225" width="8" style="4" customWidth="1"/>
    <col min="9226" max="9226" width="10.54296875" style="4" customWidth="1"/>
    <col min="9227" max="9227" width="7.453125" style="4" customWidth="1"/>
    <col min="9228" max="9228" width="10.1796875" style="4" customWidth="1"/>
    <col min="9229" max="9229" width="0" style="4" hidden="1" customWidth="1"/>
    <col min="9230" max="9230" width="17.26953125" style="4" customWidth="1"/>
    <col min="9231" max="9231" width="14.26953125" style="4" customWidth="1"/>
    <col min="9232" max="9232" width="23.1796875" style="4" customWidth="1"/>
    <col min="9233" max="9233" width="24" style="4" customWidth="1"/>
    <col min="9234" max="9234" width="21.453125" style="4" customWidth="1"/>
    <col min="9235" max="9235" width="22.26953125" style="4" customWidth="1"/>
    <col min="9236" max="9236" width="0" style="4" hidden="1" customWidth="1"/>
    <col min="9237" max="9237" width="13.26953125" style="4" customWidth="1"/>
    <col min="9238" max="9238" width="9" style="4" customWidth="1"/>
    <col min="9239" max="9239" width="7.1796875" style="4" customWidth="1"/>
    <col min="9240" max="9240" width="9" style="4" customWidth="1"/>
    <col min="9241" max="9241" width="7.81640625" style="4" customWidth="1"/>
    <col min="9242" max="9242" width="14" style="4" customWidth="1"/>
    <col min="9243" max="9243" width="15.1796875" style="4" customWidth="1"/>
    <col min="9244" max="9244" width="12" style="4" bestFit="1" customWidth="1"/>
    <col min="9245" max="9245" width="14.54296875" style="4" bestFit="1" customWidth="1"/>
    <col min="9246" max="9472" width="11.453125" style="4"/>
    <col min="9473" max="9473" width="18.81640625" style="4" customWidth="1"/>
    <col min="9474" max="9475" width="0" style="4" hidden="1" customWidth="1"/>
    <col min="9476" max="9476" width="26.1796875" style="4" customWidth="1"/>
    <col min="9477" max="9477" width="13.1796875" style="4" customWidth="1"/>
    <col min="9478" max="9478" width="9.453125" style="4" customWidth="1"/>
    <col min="9479" max="9479" width="30.453125" style="4" customWidth="1"/>
    <col min="9480" max="9480" width="13.26953125" style="4" customWidth="1"/>
    <col min="9481" max="9481" width="8" style="4" customWidth="1"/>
    <col min="9482" max="9482" width="10.54296875" style="4" customWidth="1"/>
    <col min="9483" max="9483" width="7.453125" style="4" customWidth="1"/>
    <col min="9484" max="9484" width="10.1796875" style="4" customWidth="1"/>
    <col min="9485" max="9485" width="0" style="4" hidden="1" customWidth="1"/>
    <col min="9486" max="9486" width="17.26953125" style="4" customWidth="1"/>
    <col min="9487" max="9487" width="14.26953125" style="4" customWidth="1"/>
    <col min="9488" max="9488" width="23.1796875" style="4" customWidth="1"/>
    <col min="9489" max="9489" width="24" style="4" customWidth="1"/>
    <col min="9490" max="9490" width="21.453125" style="4" customWidth="1"/>
    <col min="9491" max="9491" width="22.26953125" style="4" customWidth="1"/>
    <col min="9492" max="9492" width="0" style="4" hidden="1" customWidth="1"/>
    <col min="9493" max="9493" width="13.26953125" style="4" customWidth="1"/>
    <col min="9494" max="9494" width="9" style="4" customWidth="1"/>
    <col min="9495" max="9495" width="7.1796875" style="4" customWidth="1"/>
    <col min="9496" max="9496" width="9" style="4" customWidth="1"/>
    <col min="9497" max="9497" width="7.81640625" style="4" customWidth="1"/>
    <col min="9498" max="9498" width="14" style="4" customWidth="1"/>
    <col min="9499" max="9499" width="15.1796875" style="4" customWidth="1"/>
    <col min="9500" max="9500" width="12" style="4" bestFit="1" customWidth="1"/>
    <col min="9501" max="9501" width="14.54296875" style="4" bestFit="1" customWidth="1"/>
    <col min="9502" max="9728" width="11.453125" style="4"/>
    <col min="9729" max="9729" width="18.81640625" style="4" customWidth="1"/>
    <col min="9730" max="9731" width="0" style="4" hidden="1" customWidth="1"/>
    <col min="9732" max="9732" width="26.1796875" style="4" customWidth="1"/>
    <col min="9733" max="9733" width="13.1796875" style="4" customWidth="1"/>
    <col min="9734" max="9734" width="9.453125" style="4" customWidth="1"/>
    <col min="9735" max="9735" width="30.453125" style="4" customWidth="1"/>
    <col min="9736" max="9736" width="13.26953125" style="4" customWidth="1"/>
    <col min="9737" max="9737" width="8" style="4" customWidth="1"/>
    <col min="9738" max="9738" width="10.54296875" style="4" customWidth="1"/>
    <col min="9739" max="9739" width="7.453125" style="4" customWidth="1"/>
    <col min="9740" max="9740" width="10.1796875" style="4" customWidth="1"/>
    <col min="9741" max="9741" width="0" style="4" hidden="1" customWidth="1"/>
    <col min="9742" max="9742" width="17.26953125" style="4" customWidth="1"/>
    <col min="9743" max="9743" width="14.26953125" style="4" customWidth="1"/>
    <col min="9744" max="9744" width="23.1796875" style="4" customWidth="1"/>
    <col min="9745" max="9745" width="24" style="4" customWidth="1"/>
    <col min="9746" max="9746" width="21.453125" style="4" customWidth="1"/>
    <col min="9747" max="9747" width="22.26953125" style="4" customWidth="1"/>
    <col min="9748" max="9748" width="0" style="4" hidden="1" customWidth="1"/>
    <col min="9749" max="9749" width="13.26953125" style="4" customWidth="1"/>
    <col min="9750" max="9750" width="9" style="4" customWidth="1"/>
    <col min="9751" max="9751" width="7.1796875" style="4" customWidth="1"/>
    <col min="9752" max="9752" width="9" style="4" customWidth="1"/>
    <col min="9753" max="9753" width="7.81640625" style="4" customWidth="1"/>
    <col min="9754" max="9754" width="14" style="4" customWidth="1"/>
    <col min="9755" max="9755" width="15.1796875" style="4" customWidth="1"/>
    <col min="9756" max="9756" width="12" style="4" bestFit="1" customWidth="1"/>
    <col min="9757" max="9757" width="14.54296875" style="4" bestFit="1" customWidth="1"/>
    <col min="9758" max="9984" width="11.453125" style="4"/>
    <col min="9985" max="9985" width="18.81640625" style="4" customWidth="1"/>
    <col min="9986" max="9987" width="0" style="4" hidden="1" customWidth="1"/>
    <col min="9988" max="9988" width="26.1796875" style="4" customWidth="1"/>
    <col min="9989" max="9989" width="13.1796875" style="4" customWidth="1"/>
    <col min="9990" max="9990" width="9.453125" style="4" customWidth="1"/>
    <col min="9991" max="9991" width="30.453125" style="4" customWidth="1"/>
    <col min="9992" max="9992" width="13.26953125" style="4" customWidth="1"/>
    <col min="9993" max="9993" width="8" style="4" customWidth="1"/>
    <col min="9994" max="9994" width="10.54296875" style="4" customWidth="1"/>
    <col min="9995" max="9995" width="7.453125" style="4" customWidth="1"/>
    <col min="9996" max="9996" width="10.1796875" style="4" customWidth="1"/>
    <col min="9997" max="9997" width="0" style="4" hidden="1" customWidth="1"/>
    <col min="9998" max="9998" width="17.26953125" style="4" customWidth="1"/>
    <col min="9999" max="9999" width="14.26953125" style="4" customWidth="1"/>
    <col min="10000" max="10000" width="23.1796875" style="4" customWidth="1"/>
    <col min="10001" max="10001" width="24" style="4" customWidth="1"/>
    <col min="10002" max="10002" width="21.453125" style="4" customWidth="1"/>
    <col min="10003" max="10003" width="22.26953125" style="4" customWidth="1"/>
    <col min="10004" max="10004" width="0" style="4" hidden="1" customWidth="1"/>
    <col min="10005" max="10005" width="13.26953125" style="4" customWidth="1"/>
    <col min="10006" max="10006" width="9" style="4" customWidth="1"/>
    <col min="10007" max="10007" width="7.1796875" style="4" customWidth="1"/>
    <col min="10008" max="10008" width="9" style="4" customWidth="1"/>
    <col min="10009" max="10009" width="7.81640625" style="4" customWidth="1"/>
    <col min="10010" max="10010" width="14" style="4" customWidth="1"/>
    <col min="10011" max="10011" width="15.1796875" style="4" customWidth="1"/>
    <col min="10012" max="10012" width="12" style="4" bestFit="1" customWidth="1"/>
    <col min="10013" max="10013" width="14.54296875" style="4" bestFit="1" customWidth="1"/>
    <col min="10014" max="10240" width="11.453125" style="4"/>
    <col min="10241" max="10241" width="18.81640625" style="4" customWidth="1"/>
    <col min="10242" max="10243" width="0" style="4" hidden="1" customWidth="1"/>
    <col min="10244" max="10244" width="26.1796875" style="4" customWidth="1"/>
    <col min="10245" max="10245" width="13.1796875" style="4" customWidth="1"/>
    <col min="10246" max="10246" width="9.453125" style="4" customWidth="1"/>
    <col min="10247" max="10247" width="30.453125" style="4" customWidth="1"/>
    <col min="10248" max="10248" width="13.26953125" style="4" customWidth="1"/>
    <col min="10249" max="10249" width="8" style="4" customWidth="1"/>
    <col min="10250" max="10250" width="10.54296875" style="4" customWidth="1"/>
    <col min="10251" max="10251" width="7.453125" style="4" customWidth="1"/>
    <col min="10252" max="10252" width="10.1796875" style="4" customWidth="1"/>
    <col min="10253" max="10253" width="0" style="4" hidden="1" customWidth="1"/>
    <col min="10254" max="10254" width="17.26953125" style="4" customWidth="1"/>
    <col min="10255" max="10255" width="14.26953125" style="4" customWidth="1"/>
    <col min="10256" max="10256" width="23.1796875" style="4" customWidth="1"/>
    <col min="10257" max="10257" width="24" style="4" customWidth="1"/>
    <col min="10258" max="10258" width="21.453125" style="4" customWidth="1"/>
    <col min="10259" max="10259" width="22.26953125" style="4" customWidth="1"/>
    <col min="10260" max="10260" width="0" style="4" hidden="1" customWidth="1"/>
    <col min="10261" max="10261" width="13.26953125" style="4" customWidth="1"/>
    <col min="10262" max="10262" width="9" style="4" customWidth="1"/>
    <col min="10263" max="10263" width="7.1796875" style="4" customWidth="1"/>
    <col min="10264" max="10264" width="9" style="4" customWidth="1"/>
    <col min="10265" max="10265" width="7.81640625" style="4" customWidth="1"/>
    <col min="10266" max="10266" width="14" style="4" customWidth="1"/>
    <col min="10267" max="10267" width="15.1796875" style="4" customWidth="1"/>
    <col min="10268" max="10268" width="12" style="4" bestFit="1" customWidth="1"/>
    <col min="10269" max="10269" width="14.54296875" style="4" bestFit="1" customWidth="1"/>
    <col min="10270" max="10496" width="11.453125" style="4"/>
    <col min="10497" max="10497" width="18.81640625" style="4" customWidth="1"/>
    <col min="10498" max="10499" width="0" style="4" hidden="1" customWidth="1"/>
    <col min="10500" max="10500" width="26.1796875" style="4" customWidth="1"/>
    <col min="10501" max="10501" width="13.1796875" style="4" customWidth="1"/>
    <col min="10502" max="10502" width="9.453125" style="4" customWidth="1"/>
    <col min="10503" max="10503" width="30.453125" style="4" customWidth="1"/>
    <col min="10504" max="10504" width="13.26953125" style="4" customWidth="1"/>
    <col min="10505" max="10505" width="8" style="4" customWidth="1"/>
    <col min="10506" max="10506" width="10.54296875" style="4" customWidth="1"/>
    <col min="10507" max="10507" width="7.453125" style="4" customWidth="1"/>
    <col min="10508" max="10508" width="10.1796875" style="4" customWidth="1"/>
    <col min="10509" max="10509" width="0" style="4" hidden="1" customWidth="1"/>
    <col min="10510" max="10510" width="17.26953125" style="4" customWidth="1"/>
    <col min="10511" max="10511" width="14.26953125" style="4" customWidth="1"/>
    <col min="10512" max="10512" width="23.1796875" style="4" customWidth="1"/>
    <col min="10513" max="10513" width="24" style="4" customWidth="1"/>
    <col min="10514" max="10514" width="21.453125" style="4" customWidth="1"/>
    <col min="10515" max="10515" width="22.26953125" style="4" customWidth="1"/>
    <col min="10516" max="10516" width="0" style="4" hidden="1" customWidth="1"/>
    <col min="10517" max="10517" width="13.26953125" style="4" customWidth="1"/>
    <col min="10518" max="10518" width="9" style="4" customWidth="1"/>
    <col min="10519" max="10519" width="7.1796875" style="4" customWidth="1"/>
    <col min="10520" max="10520" width="9" style="4" customWidth="1"/>
    <col min="10521" max="10521" width="7.81640625" style="4" customWidth="1"/>
    <col min="10522" max="10522" width="14" style="4" customWidth="1"/>
    <col min="10523" max="10523" width="15.1796875" style="4" customWidth="1"/>
    <col min="10524" max="10524" width="12" style="4" bestFit="1" customWidth="1"/>
    <col min="10525" max="10525" width="14.54296875" style="4" bestFit="1" customWidth="1"/>
    <col min="10526" max="10752" width="11.453125" style="4"/>
    <col min="10753" max="10753" width="18.81640625" style="4" customWidth="1"/>
    <col min="10754" max="10755" width="0" style="4" hidden="1" customWidth="1"/>
    <col min="10756" max="10756" width="26.1796875" style="4" customWidth="1"/>
    <col min="10757" max="10757" width="13.1796875" style="4" customWidth="1"/>
    <col min="10758" max="10758" width="9.453125" style="4" customWidth="1"/>
    <col min="10759" max="10759" width="30.453125" style="4" customWidth="1"/>
    <col min="10760" max="10760" width="13.26953125" style="4" customWidth="1"/>
    <col min="10761" max="10761" width="8" style="4" customWidth="1"/>
    <col min="10762" max="10762" width="10.54296875" style="4" customWidth="1"/>
    <col min="10763" max="10763" width="7.453125" style="4" customWidth="1"/>
    <col min="10764" max="10764" width="10.1796875" style="4" customWidth="1"/>
    <col min="10765" max="10765" width="0" style="4" hidden="1" customWidth="1"/>
    <col min="10766" max="10766" width="17.26953125" style="4" customWidth="1"/>
    <col min="10767" max="10767" width="14.26953125" style="4" customWidth="1"/>
    <col min="10768" max="10768" width="23.1796875" style="4" customWidth="1"/>
    <col min="10769" max="10769" width="24" style="4" customWidth="1"/>
    <col min="10770" max="10770" width="21.453125" style="4" customWidth="1"/>
    <col min="10771" max="10771" width="22.26953125" style="4" customWidth="1"/>
    <col min="10772" max="10772" width="0" style="4" hidden="1" customWidth="1"/>
    <col min="10773" max="10773" width="13.26953125" style="4" customWidth="1"/>
    <col min="10774" max="10774" width="9" style="4" customWidth="1"/>
    <col min="10775" max="10775" width="7.1796875" style="4" customWidth="1"/>
    <col min="10776" max="10776" width="9" style="4" customWidth="1"/>
    <col min="10777" max="10777" width="7.81640625" style="4" customWidth="1"/>
    <col min="10778" max="10778" width="14" style="4" customWidth="1"/>
    <col min="10779" max="10779" width="15.1796875" style="4" customWidth="1"/>
    <col min="10780" max="10780" width="12" style="4" bestFit="1" customWidth="1"/>
    <col min="10781" max="10781" width="14.54296875" style="4" bestFit="1" customWidth="1"/>
    <col min="10782" max="11008" width="11.453125" style="4"/>
    <col min="11009" max="11009" width="18.81640625" style="4" customWidth="1"/>
    <col min="11010" max="11011" width="0" style="4" hidden="1" customWidth="1"/>
    <col min="11012" max="11012" width="26.1796875" style="4" customWidth="1"/>
    <col min="11013" max="11013" width="13.1796875" style="4" customWidth="1"/>
    <col min="11014" max="11014" width="9.453125" style="4" customWidth="1"/>
    <col min="11015" max="11015" width="30.453125" style="4" customWidth="1"/>
    <col min="11016" max="11016" width="13.26953125" style="4" customWidth="1"/>
    <col min="11017" max="11017" width="8" style="4" customWidth="1"/>
    <col min="11018" max="11018" width="10.54296875" style="4" customWidth="1"/>
    <col min="11019" max="11019" width="7.453125" style="4" customWidth="1"/>
    <col min="11020" max="11020" width="10.1796875" style="4" customWidth="1"/>
    <col min="11021" max="11021" width="0" style="4" hidden="1" customWidth="1"/>
    <col min="11022" max="11022" width="17.26953125" style="4" customWidth="1"/>
    <col min="11023" max="11023" width="14.26953125" style="4" customWidth="1"/>
    <col min="11024" max="11024" width="23.1796875" style="4" customWidth="1"/>
    <col min="11025" max="11025" width="24" style="4" customWidth="1"/>
    <col min="11026" max="11026" width="21.453125" style="4" customWidth="1"/>
    <col min="11027" max="11027" width="22.26953125" style="4" customWidth="1"/>
    <col min="11028" max="11028" width="0" style="4" hidden="1" customWidth="1"/>
    <col min="11029" max="11029" width="13.26953125" style="4" customWidth="1"/>
    <col min="11030" max="11030" width="9" style="4" customWidth="1"/>
    <col min="11031" max="11031" width="7.1796875" style="4" customWidth="1"/>
    <col min="11032" max="11032" width="9" style="4" customWidth="1"/>
    <col min="11033" max="11033" width="7.81640625" style="4" customWidth="1"/>
    <col min="11034" max="11034" width="14" style="4" customWidth="1"/>
    <col min="11035" max="11035" width="15.1796875" style="4" customWidth="1"/>
    <col min="11036" max="11036" width="12" style="4" bestFit="1" customWidth="1"/>
    <col min="11037" max="11037" width="14.54296875" style="4" bestFit="1" customWidth="1"/>
    <col min="11038" max="11264" width="11.453125" style="4"/>
    <col min="11265" max="11265" width="18.81640625" style="4" customWidth="1"/>
    <col min="11266" max="11267" width="0" style="4" hidden="1" customWidth="1"/>
    <col min="11268" max="11268" width="26.1796875" style="4" customWidth="1"/>
    <col min="11269" max="11269" width="13.1796875" style="4" customWidth="1"/>
    <col min="11270" max="11270" width="9.453125" style="4" customWidth="1"/>
    <col min="11271" max="11271" width="30.453125" style="4" customWidth="1"/>
    <col min="11272" max="11272" width="13.26953125" style="4" customWidth="1"/>
    <col min="11273" max="11273" width="8" style="4" customWidth="1"/>
    <col min="11274" max="11274" width="10.54296875" style="4" customWidth="1"/>
    <col min="11275" max="11275" width="7.453125" style="4" customWidth="1"/>
    <col min="11276" max="11276" width="10.1796875" style="4" customWidth="1"/>
    <col min="11277" max="11277" width="0" style="4" hidden="1" customWidth="1"/>
    <col min="11278" max="11278" width="17.26953125" style="4" customWidth="1"/>
    <col min="11279" max="11279" width="14.26953125" style="4" customWidth="1"/>
    <col min="11280" max="11280" width="23.1796875" style="4" customWidth="1"/>
    <col min="11281" max="11281" width="24" style="4" customWidth="1"/>
    <col min="11282" max="11282" width="21.453125" style="4" customWidth="1"/>
    <col min="11283" max="11283" width="22.26953125" style="4" customWidth="1"/>
    <col min="11284" max="11284" width="0" style="4" hidden="1" customWidth="1"/>
    <col min="11285" max="11285" width="13.26953125" style="4" customWidth="1"/>
    <col min="11286" max="11286" width="9" style="4" customWidth="1"/>
    <col min="11287" max="11287" width="7.1796875" style="4" customWidth="1"/>
    <col min="11288" max="11288" width="9" style="4" customWidth="1"/>
    <col min="11289" max="11289" width="7.81640625" style="4" customWidth="1"/>
    <col min="11290" max="11290" width="14" style="4" customWidth="1"/>
    <col min="11291" max="11291" width="15.1796875" style="4" customWidth="1"/>
    <col min="11292" max="11292" width="12" style="4" bestFit="1" customWidth="1"/>
    <col min="11293" max="11293" width="14.54296875" style="4" bestFit="1" customWidth="1"/>
    <col min="11294" max="11520" width="11.453125" style="4"/>
    <col min="11521" max="11521" width="18.81640625" style="4" customWidth="1"/>
    <col min="11522" max="11523" width="0" style="4" hidden="1" customWidth="1"/>
    <col min="11524" max="11524" width="26.1796875" style="4" customWidth="1"/>
    <col min="11525" max="11525" width="13.1796875" style="4" customWidth="1"/>
    <col min="11526" max="11526" width="9.453125" style="4" customWidth="1"/>
    <col min="11527" max="11527" width="30.453125" style="4" customWidth="1"/>
    <col min="11528" max="11528" width="13.26953125" style="4" customWidth="1"/>
    <col min="11529" max="11529" width="8" style="4" customWidth="1"/>
    <col min="11530" max="11530" width="10.54296875" style="4" customWidth="1"/>
    <col min="11531" max="11531" width="7.453125" style="4" customWidth="1"/>
    <col min="11532" max="11532" width="10.1796875" style="4" customWidth="1"/>
    <col min="11533" max="11533" width="0" style="4" hidden="1" customWidth="1"/>
    <col min="11534" max="11534" width="17.26953125" style="4" customWidth="1"/>
    <col min="11535" max="11535" width="14.26953125" style="4" customWidth="1"/>
    <col min="11536" max="11536" width="23.1796875" style="4" customWidth="1"/>
    <col min="11537" max="11537" width="24" style="4" customWidth="1"/>
    <col min="11538" max="11538" width="21.453125" style="4" customWidth="1"/>
    <col min="11539" max="11539" width="22.26953125" style="4" customWidth="1"/>
    <col min="11540" max="11540" width="0" style="4" hidden="1" customWidth="1"/>
    <col min="11541" max="11541" width="13.26953125" style="4" customWidth="1"/>
    <col min="11542" max="11542" width="9" style="4" customWidth="1"/>
    <col min="11543" max="11543" width="7.1796875" style="4" customWidth="1"/>
    <col min="11544" max="11544" width="9" style="4" customWidth="1"/>
    <col min="11545" max="11545" width="7.81640625" style="4" customWidth="1"/>
    <col min="11546" max="11546" width="14" style="4" customWidth="1"/>
    <col min="11547" max="11547" width="15.1796875" style="4" customWidth="1"/>
    <col min="11548" max="11548" width="12" style="4" bestFit="1" customWidth="1"/>
    <col min="11549" max="11549" width="14.54296875" style="4" bestFit="1" customWidth="1"/>
    <col min="11550" max="11776" width="11.453125" style="4"/>
    <col min="11777" max="11777" width="18.81640625" style="4" customWidth="1"/>
    <col min="11778" max="11779" width="0" style="4" hidden="1" customWidth="1"/>
    <col min="11780" max="11780" width="26.1796875" style="4" customWidth="1"/>
    <col min="11781" max="11781" width="13.1796875" style="4" customWidth="1"/>
    <col min="11782" max="11782" width="9.453125" style="4" customWidth="1"/>
    <col min="11783" max="11783" width="30.453125" style="4" customWidth="1"/>
    <col min="11784" max="11784" width="13.26953125" style="4" customWidth="1"/>
    <col min="11785" max="11785" width="8" style="4" customWidth="1"/>
    <col min="11786" max="11786" width="10.54296875" style="4" customWidth="1"/>
    <col min="11787" max="11787" width="7.453125" style="4" customWidth="1"/>
    <col min="11788" max="11788" width="10.1796875" style="4" customWidth="1"/>
    <col min="11789" max="11789" width="0" style="4" hidden="1" customWidth="1"/>
    <col min="11790" max="11790" width="17.26953125" style="4" customWidth="1"/>
    <col min="11791" max="11791" width="14.26953125" style="4" customWidth="1"/>
    <col min="11792" max="11792" width="23.1796875" style="4" customWidth="1"/>
    <col min="11793" max="11793" width="24" style="4" customWidth="1"/>
    <col min="11794" max="11794" width="21.453125" style="4" customWidth="1"/>
    <col min="11795" max="11795" width="22.26953125" style="4" customWidth="1"/>
    <col min="11796" max="11796" width="0" style="4" hidden="1" customWidth="1"/>
    <col min="11797" max="11797" width="13.26953125" style="4" customWidth="1"/>
    <col min="11798" max="11798" width="9" style="4" customWidth="1"/>
    <col min="11799" max="11799" width="7.1796875" style="4" customWidth="1"/>
    <col min="11800" max="11800" width="9" style="4" customWidth="1"/>
    <col min="11801" max="11801" width="7.81640625" style="4" customWidth="1"/>
    <col min="11802" max="11802" width="14" style="4" customWidth="1"/>
    <col min="11803" max="11803" width="15.1796875" style="4" customWidth="1"/>
    <col min="11804" max="11804" width="12" style="4" bestFit="1" customWidth="1"/>
    <col min="11805" max="11805" width="14.54296875" style="4" bestFit="1" customWidth="1"/>
    <col min="11806" max="12032" width="11.453125" style="4"/>
    <col min="12033" max="12033" width="18.81640625" style="4" customWidth="1"/>
    <col min="12034" max="12035" width="0" style="4" hidden="1" customWidth="1"/>
    <col min="12036" max="12036" width="26.1796875" style="4" customWidth="1"/>
    <col min="12037" max="12037" width="13.1796875" style="4" customWidth="1"/>
    <col min="12038" max="12038" width="9.453125" style="4" customWidth="1"/>
    <col min="12039" max="12039" width="30.453125" style="4" customWidth="1"/>
    <col min="12040" max="12040" width="13.26953125" style="4" customWidth="1"/>
    <col min="12041" max="12041" width="8" style="4" customWidth="1"/>
    <col min="12042" max="12042" width="10.54296875" style="4" customWidth="1"/>
    <col min="12043" max="12043" width="7.453125" style="4" customWidth="1"/>
    <col min="12044" max="12044" width="10.1796875" style="4" customWidth="1"/>
    <col min="12045" max="12045" width="0" style="4" hidden="1" customWidth="1"/>
    <col min="12046" max="12046" width="17.26953125" style="4" customWidth="1"/>
    <col min="12047" max="12047" width="14.26953125" style="4" customWidth="1"/>
    <col min="12048" max="12048" width="23.1796875" style="4" customWidth="1"/>
    <col min="12049" max="12049" width="24" style="4" customWidth="1"/>
    <col min="12050" max="12050" width="21.453125" style="4" customWidth="1"/>
    <col min="12051" max="12051" width="22.26953125" style="4" customWidth="1"/>
    <col min="12052" max="12052" width="0" style="4" hidden="1" customWidth="1"/>
    <col min="12053" max="12053" width="13.26953125" style="4" customWidth="1"/>
    <col min="12054" max="12054" width="9" style="4" customWidth="1"/>
    <col min="12055" max="12055" width="7.1796875" style="4" customWidth="1"/>
    <col min="12056" max="12056" width="9" style="4" customWidth="1"/>
    <col min="12057" max="12057" width="7.81640625" style="4" customWidth="1"/>
    <col min="12058" max="12058" width="14" style="4" customWidth="1"/>
    <col min="12059" max="12059" width="15.1796875" style="4" customWidth="1"/>
    <col min="12060" max="12060" width="12" style="4" bestFit="1" customWidth="1"/>
    <col min="12061" max="12061" width="14.54296875" style="4" bestFit="1" customWidth="1"/>
    <col min="12062" max="12288" width="11.453125" style="4"/>
    <col min="12289" max="12289" width="18.81640625" style="4" customWidth="1"/>
    <col min="12290" max="12291" width="0" style="4" hidden="1" customWidth="1"/>
    <col min="12292" max="12292" width="26.1796875" style="4" customWidth="1"/>
    <col min="12293" max="12293" width="13.1796875" style="4" customWidth="1"/>
    <col min="12294" max="12294" width="9.453125" style="4" customWidth="1"/>
    <col min="12295" max="12295" width="30.453125" style="4" customWidth="1"/>
    <col min="12296" max="12296" width="13.26953125" style="4" customWidth="1"/>
    <col min="12297" max="12297" width="8" style="4" customWidth="1"/>
    <col min="12298" max="12298" width="10.54296875" style="4" customWidth="1"/>
    <col min="12299" max="12299" width="7.453125" style="4" customWidth="1"/>
    <col min="12300" max="12300" width="10.1796875" style="4" customWidth="1"/>
    <col min="12301" max="12301" width="0" style="4" hidden="1" customWidth="1"/>
    <col min="12302" max="12302" width="17.26953125" style="4" customWidth="1"/>
    <col min="12303" max="12303" width="14.26953125" style="4" customWidth="1"/>
    <col min="12304" max="12304" width="23.1796875" style="4" customWidth="1"/>
    <col min="12305" max="12305" width="24" style="4" customWidth="1"/>
    <col min="12306" max="12306" width="21.453125" style="4" customWidth="1"/>
    <col min="12307" max="12307" width="22.26953125" style="4" customWidth="1"/>
    <col min="12308" max="12308" width="0" style="4" hidden="1" customWidth="1"/>
    <col min="12309" max="12309" width="13.26953125" style="4" customWidth="1"/>
    <col min="12310" max="12310" width="9" style="4" customWidth="1"/>
    <col min="12311" max="12311" width="7.1796875" style="4" customWidth="1"/>
    <col min="12312" max="12312" width="9" style="4" customWidth="1"/>
    <col min="12313" max="12313" width="7.81640625" style="4" customWidth="1"/>
    <col min="12314" max="12314" width="14" style="4" customWidth="1"/>
    <col min="12315" max="12315" width="15.1796875" style="4" customWidth="1"/>
    <col min="12316" max="12316" width="12" style="4" bestFit="1" customWidth="1"/>
    <col min="12317" max="12317" width="14.54296875" style="4" bestFit="1" customWidth="1"/>
    <col min="12318" max="12544" width="11.453125" style="4"/>
    <col min="12545" max="12545" width="18.81640625" style="4" customWidth="1"/>
    <col min="12546" max="12547" width="0" style="4" hidden="1" customWidth="1"/>
    <col min="12548" max="12548" width="26.1796875" style="4" customWidth="1"/>
    <col min="12549" max="12549" width="13.1796875" style="4" customWidth="1"/>
    <col min="12550" max="12550" width="9.453125" style="4" customWidth="1"/>
    <col min="12551" max="12551" width="30.453125" style="4" customWidth="1"/>
    <col min="12552" max="12552" width="13.26953125" style="4" customWidth="1"/>
    <col min="12553" max="12553" width="8" style="4" customWidth="1"/>
    <col min="12554" max="12554" width="10.54296875" style="4" customWidth="1"/>
    <col min="12555" max="12555" width="7.453125" style="4" customWidth="1"/>
    <col min="12556" max="12556" width="10.1796875" style="4" customWidth="1"/>
    <col min="12557" max="12557" width="0" style="4" hidden="1" customWidth="1"/>
    <col min="12558" max="12558" width="17.26953125" style="4" customWidth="1"/>
    <col min="12559" max="12559" width="14.26953125" style="4" customWidth="1"/>
    <col min="12560" max="12560" width="23.1796875" style="4" customWidth="1"/>
    <col min="12561" max="12561" width="24" style="4" customWidth="1"/>
    <col min="12562" max="12562" width="21.453125" style="4" customWidth="1"/>
    <col min="12563" max="12563" width="22.26953125" style="4" customWidth="1"/>
    <col min="12564" max="12564" width="0" style="4" hidden="1" customWidth="1"/>
    <col min="12565" max="12565" width="13.26953125" style="4" customWidth="1"/>
    <col min="12566" max="12566" width="9" style="4" customWidth="1"/>
    <col min="12567" max="12567" width="7.1796875" style="4" customWidth="1"/>
    <col min="12568" max="12568" width="9" style="4" customWidth="1"/>
    <col min="12569" max="12569" width="7.81640625" style="4" customWidth="1"/>
    <col min="12570" max="12570" width="14" style="4" customWidth="1"/>
    <col min="12571" max="12571" width="15.1796875" style="4" customWidth="1"/>
    <col min="12572" max="12572" width="12" style="4" bestFit="1" customWidth="1"/>
    <col min="12573" max="12573" width="14.54296875" style="4" bestFit="1" customWidth="1"/>
    <col min="12574" max="12800" width="11.453125" style="4"/>
    <col min="12801" max="12801" width="18.81640625" style="4" customWidth="1"/>
    <col min="12802" max="12803" width="0" style="4" hidden="1" customWidth="1"/>
    <col min="12804" max="12804" width="26.1796875" style="4" customWidth="1"/>
    <col min="12805" max="12805" width="13.1796875" style="4" customWidth="1"/>
    <col min="12806" max="12806" width="9.453125" style="4" customWidth="1"/>
    <col min="12807" max="12807" width="30.453125" style="4" customWidth="1"/>
    <col min="12808" max="12808" width="13.26953125" style="4" customWidth="1"/>
    <col min="12809" max="12809" width="8" style="4" customWidth="1"/>
    <col min="12810" max="12810" width="10.54296875" style="4" customWidth="1"/>
    <col min="12811" max="12811" width="7.453125" style="4" customWidth="1"/>
    <col min="12812" max="12812" width="10.1796875" style="4" customWidth="1"/>
    <col min="12813" max="12813" width="0" style="4" hidden="1" customWidth="1"/>
    <col min="12814" max="12814" width="17.26953125" style="4" customWidth="1"/>
    <col min="12815" max="12815" width="14.26953125" style="4" customWidth="1"/>
    <col min="12816" max="12816" width="23.1796875" style="4" customWidth="1"/>
    <col min="12817" max="12817" width="24" style="4" customWidth="1"/>
    <col min="12818" max="12818" width="21.453125" style="4" customWidth="1"/>
    <col min="12819" max="12819" width="22.26953125" style="4" customWidth="1"/>
    <col min="12820" max="12820" width="0" style="4" hidden="1" customWidth="1"/>
    <col min="12821" max="12821" width="13.26953125" style="4" customWidth="1"/>
    <col min="12822" max="12822" width="9" style="4" customWidth="1"/>
    <col min="12823" max="12823" width="7.1796875" style="4" customWidth="1"/>
    <col min="12824" max="12824" width="9" style="4" customWidth="1"/>
    <col min="12825" max="12825" width="7.81640625" style="4" customWidth="1"/>
    <col min="12826" max="12826" width="14" style="4" customWidth="1"/>
    <col min="12827" max="12827" width="15.1796875" style="4" customWidth="1"/>
    <col min="12828" max="12828" width="12" style="4" bestFit="1" customWidth="1"/>
    <col min="12829" max="12829" width="14.54296875" style="4" bestFit="1" customWidth="1"/>
    <col min="12830" max="13056" width="11.453125" style="4"/>
    <col min="13057" max="13057" width="18.81640625" style="4" customWidth="1"/>
    <col min="13058" max="13059" width="0" style="4" hidden="1" customWidth="1"/>
    <col min="13060" max="13060" width="26.1796875" style="4" customWidth="1"/>
    <col min="13061" max="13061" width="13.1796875" style="4" customWidth="1"/>
    <col min="13062" max="13062" width="9.453125" style="4" customWidth="1"/>
    <col min="13063" max="13063" width="30.453125" style="4" customWidth="1"/>
    <col min="13064" max="13064" width="13.26953125" style="4" customWidth="1"/>
    <col min="13065" max="13065" width="8" style="4" customWidth="1"/>
    <col min="13066" max="13066" width="10.54296875" style="4" customWidth="1"/>
    <col min="13067" max="13067" width="7.453125" style="4" customWidth="1"/>
    <col min="13068" max="13068" width="10.1796875" style="4" customWidth="1"/>
    <col min="13069" max="13069" width="0" style="4" hidden="1" customWidth="1"/>
    <col min="13070" max="13070" width="17.26953125" style="4" customWidth="1"/>
    <col min="13071" max="13071" width="14.26953125" style="4" customWidth="1"/>
    <col min="13072" max="13072" width="23.1796875" style="4" customWidth="1"/>
    <col min="13073" max="13073" width="24" style="4" customWidth="1"/>
    <col min="13074" max="13074" width="21.453125" style="4" customWidth="1"/>
    <col min="13075" max="13075" width="22.26953125" style="4" customWidth="1"/>
    <col min="13076" max="13076" width="0" style="4" hidden="1" customWidth="1"/>
    <col min="13077" max="13077" width="13.26953125" style="4" customWidth="1"/>
    <col min="13078" max="13078" width="9" style="4" customWidth="1"/>
    <col min="13079" max="13079" width="7.1796875" style="4" customWidth="1"/>
    <col min="13080" max="13080" width="9" style="4" customWidth="1"/>
    <col min="13081" max="13081" width="7.81640625" style="4" customWidth="1"/>
    <col min="13082" max="13082" width="14" style="4" customWidth="1"/>
    <col min="13083" max="13083" width="15.1796875" style="4" customWidth="1"/>
    <col min="13084" max="13084" width="12" style="4" bestFit="1" customWidth="1"/>
    <col min="13085" max="13085" width="14.54296875" style="4" bestFit="1" customWidth="1"/>
    <col min="13086" max="13312" width="11.453125" style="4"/>
    <col min="13313" max="13313" width="18.81640625" style="4" customWidth="1"/>
    <col min="13314" max="13315" width="0" style="4" hidden="1" customWidth="1"/>
    <col min="13316" max="13316" width="26.1796875" style="4" customWidth="1"/>
    <col min="13317" max="13317" width="13.1796875" style="4" customWidth="1"/>
    <col min="13318" max="13318" width="9.453125" style="4" customWidth="1"/>
    <col min="13319" max="13319" width="30.453125" style="4" customWidth="1"/>
    <col min="13320" max="13320" width="13.26953125" style="4" customWidth="1"/>
    <col min="13321" max="13321" width="8" style="4" customWidth="1"/>
    <col min="13322" max="13322" width="10.54296875" style="4" customWidth="1"/>
    <col min="13323" max="13323" width="7.453125" style="4" customWidth="1"/>
    <col min="13324" max="13324" width="10.1796875" style="4" customWidth="1"/>
    <col min="13325" max="13325" width="0" style="4" hidden="1" customWidth="1"/>
    <col min="13326" max="13326" width="17.26953125" style="4" customWidth="1"/>
    <col min="13327" max="13327" width="14.26953125" style="4" customWidth="1"/>
    <col min="13328" max="13328" width="23.1796875" style="4" customWidth="1"/>
    <col min="13329" max="13329" width="24" style="4" customWidth="1"/>
    <col min="13330" max="13330" width="21.453125" style="4" customWidth="1"/>
    <col min="13331" max="13331" width="22.26953125" style="4" customWidth="1"/>
    <col min="13332" max="13332" width="0" style="4" hidden="1" customWidth="1"/>
    <col min="13333" max="13333" width="13.26953125" style="4" customWidth="1"/>
    <col min="13334" max="13334" width="9" style="4" customWidth="1"/>
    <col min="13335" max="13335" width="7.1796875" style="4" customWidth="1"/>
    <col min="13336" max="13336" width="9" style="4" customWidth="1"/>
    <col min="13337" max="13337" width="7.81640625" style="4" customWidth="1"/>
    <col min="13338" max="13338" width="14" style="4" customWidth="1"/>
    <col min="13339" max="13339" width="15.1796875" style="4" customWidth="1"/>
    <col min="13340" max="13340" width="12" style="4" bestFit="1" customWidth="1"/>
    <col min="13341" max="13341" width="14.54296875" style="4" bestFit="1" customWidth="1"/>
    <col min="13342" max="13568" width="11.453125" style="4"/>
    <col min="13569" max="13569" width="18.81640625" style="4" customWidth="1"/>
    <col min="13570" max="13571" width="0" style="4" hidden="1" customWidth="1"/>
    <col min="13572" max="13572" width="26.1796875" style="4" customWidth="1"/>
    <col min="13573" max="13573" width="13.1796875" style="4" customWidth="1"/>
    <col min="13574" max="13574" width="9.453125" style="4" customWidth="1"/>
    <col min="13575" max="13575" width="30.453125" style="4" customWidth="1"/>
    <col min="13576" max="13576" width="13.26953125" style="4" customWidth="1"/>
    <col min="13577" max="13577" width="8" style="4" customWidth="1"/>
    <col min="13578" max="13578" width="10.54296875" style="4" customWidth="1"/>
    <col min="13579" max="13579" width="7.453125" style="4" customWidth="1"/>
    <col min="13580" max="13580" width="10.1796875" style="4" customWidth="1"/>
    <col min="13581" max="13581" width="0" style="4" hidden="1" customWidth="1"/>
    <col min="13582" max="13582" width="17.26953125" style="4" customWidth="1"/>
    <col min="13583" max="13583" width="14.26953125" style="4" customWidth="1"/>
    <col min="13584" max="13584" width="23.1796875" style="4" customWidth="1"/>
    <col min="13585" max="13585" width="24" style="4" customWidth="1"/>
    <col min="13586" max="13586" width="21.453125" style="4" customWidth="1"/>
    <col min="13587" max="13587" width="22.26953125" style="4" customWidth="1"/>
    <col min="13588" max="13588" width="0" style="4" hidden="1" customWidth="1"/>
    <col min="13589" max="13589" width="13.26953125" style="4" customWidth="1"/>
    <col min="13590" max="13590" width="9" style="4" customWidth="1"/>
    <col min="13591" max="13591" width="7.1796875" style="4" customWidth="1"/>
    <col min="13592" max="13592" width="9" style="4" customWidth="1"/>
    <col min="13593" max="13593" width="7.81640625" style="4" customWidth="1"/>
    <col min="13594" max="13594" width="14" style="4" customWidth="1"/>
    <col min="13595" max="13595" width="15.1796875" style="4" customWidth="1"/>
    <col min="13596" max="13596" width="12" style="4" bestFit="1" customWidth="1"/>
    <col min="13597" max="13597" width="14.54296875" style="4" bestFit="1" customWidth="1"/>
    <col min="13598" max="13824" width="11.453125" style="4"/>
    <col min="13825" max="13825" width="18.81640625" style="4" customWidth="1"/>
    <col min="13826" max="13827" width="0" style="4" hidden="1" customWidth="1"/>
    <col min="13828" max="13828" width="26.1796875" style="4" customWidth="1"/>
    <col min="13829" max="13829" width="13.1796875" style="4" customWidth="1"/>
    <col min="13830" max="13830" width="9.453125" style="4" customWidth="1"/>
    <col min="13831" max="13831" width="30.453125" style="4" customWidth="1"/>
    <col min="13832" max="13832" width="13.26953125" style="4" customWidth="1"/>
    <col min="13833" max="13833" width="8" style="4" customWidth="1"/>
    <col min="13834" max="13834" width="10.54296875" style="4" customWidth="1"/>
    <col min="13835" max="13835" width="7.453125" style="4" customWidth="1"/>
    <col min="13836" max="13836" width="10.1796875" style="4" customWidth="1"/>
    <col min="13837" max="13837" width="0" style="4" hidden="1" customWidth="1"/>
    <col min="13838" max="13838" width="17.26953125" style="4" customWidth="1"/>
    <col min="13839" max="13839" width="14.26953125" style="4" customWidth="1"/>
    <col min="13840" max="13840" width="23.1796875" style="4" customWidth="1"/>
    <col min="13841" max="13841" width="24" style="4" customWidth="1"/>
    <col min="13842" max="13842" width="21.453125" style="4" customWidth="1"/>
    <col min="13843" max="13843" width="22.26953125" style="4" customWidth="1"/>
    <col min="13844" max="13844" width="0" style="4" hidden="1" customWidth="1"/>
    <col min="13845" max="13845" width="13.26953125" style="4" customWidth="1"/>
    <col min="13846" max="13846" width="9" style="4" customWidth="1"/>
    <col min="13847" max="13847" width="7.1796875" style="4" customWidth="1"/>
    <col min="13848" max="13848" width="9" style="4" customWidth="1"/>
    <col min="13849" max="13849" width="7.81640625" style="4" customWidth="1"/>
    <col min="13850" max="13850" width="14" style="4" customWidth="1"/>
    <col min="13851" max="13851" width="15.1796875" style="4" customWidth="1"/>
    <col min="13852" max="13852" width="12" style="4" bestFit="1" customWidth="1"/>
    <col min="13853" max="13853" width="14.54296875" style="4" bestFit="1" customWidth="1"/>
    <col min="13854" max="14080" width="11.453125" style="4"/>
    <col min="14081" max="14081" width="18.81640625" style="4" customWidth="1"/>
    <col min="14082" max="14083" width="0" style="4" hidden="1" customWidth="1"/>
    <col min="14084" max="14084" width="26.1796875" style="4" customWidth="1"/>
    <col min="14085" max="14085" width="13.1796875" style="4" customWidth="1"/>
    <col min="14086" max="14086" width="9.453125" style="4" customWidth="1"/>
    <col min="14087" max="14087" width="30.453125" style="4" customWidth="1"/>
    <col min="14088" max="14088" width="13.26953125" style="4" customWidth="1"/>
    <col min="14089" max="14089" width="8" style="4" customWidth="1"/>
    <col min="14090" max="14090" width="10.54296875" style="4" customWidth="1"/>
    <col min="14091" max="14091" width="7.453125" style="4" customWidth="1"/>
    <col min="14092" max="14092" width="10.1796875" style="4" customWidth="1"/>
    <col min="14093" max="14093" width="0" style="4" hidden="1" customWidth="1"/>
    <col min="14094" max="14094" width="17.26953125" style="4" customWidth="1"/>
    <col min="14095" max="14095" width="14.26953125" style="4" customWidth="1"/>
    <col min="14096" max="14096" width="23.1796875" style="4" customWidth="1"/>
    <col min="14097" max="14097" width="24" style="4" customWidth="1"/>
    <col min="14098" max="14098" width="21.453125" style="4" customWidth="1"/>
    <col min="14099" max="14099" width="22.26953125" style="4" customWidth="1"/>
    <col min="14100" max="14100" width="0" style="4" hidden="1" customWidth="1"/>
    <col min="14101" max="14101" width="13.26953125" style="4" customWidth="1"/>
    <col min="14102" max="14102" width="9" style="4" customWidth="1"/>
    <col min="14103" max="14103" width="7.1796875" style="4" customWidth="1"/>
    <col min="14104" max="14104" width="9" style="4" customWidth="1"/>
    <col min="14105" max="14105" width="7.81640625" style="4" customWidth="1"/>
    <col min="14106" max="14106" width="14" style="4" customWidth="1"/>
    <col min="14107" max="14107" width="15.1796875" style="4" customWidth="1"/>
    <col min="14108" max="14108" width="12" style="4" bestFit="1" customWidth="1"/>
    <col min="14109" max="14109" width="14.54296875" style="4" bestFit="1" customWidth="1"/>
    <col min="14110" max="14336" width="11.453125" style="4"/>
    <col min="14337" max="14337" width="18.81640625" style="4" customWidth="1"/>
    <col min="14338" max="14339" width="0" style="4" hidden="1" customWidth="1"/>
    <col min="14340" max="14340" width="26.1796875" style="4" customWidth="1"/>
    <col min="14341" max="14341" width="13.1796875" style="4" customWidth="1"/>
    <col min="14342" max="14342" width="9.453125" style="4" customWidth="1"/>
    <col min="14343" max="14343" width="30.453125" style="4" customWidth="1"/>
    <col min="14344" max="14344" width="13.26953125" style="4" customWidth="1"/>
    <col min="14345" max="14345" width="8" style="4" customWidth="1"/>
    <col min="14346" max="14346" width="10.54296875" style="4" customWidth="1"/>
    <col min="14347" max="14347" width="7.453125" style="4" customWidth="1"/>
    <col min="14348" max="14348" width="10.1796875" style="4" customWidth="1"/>
    <col min="14349" max="14349" width="0" style="4" hidden="1" customWidth="1"/>
    <col min="14350" max="14350" width="17.26953125" style="4" customWidth="1"/>
    <col min="14351" max="14351" width="14.26953125" style="4" customWidth="1"/>
    <col min="14352" max="14352" width="23.1796875" style="4" customWidth="1"/>
    <col min="14353" max="14353" width="24" style="4" customWidth="1"/>
    <col min="14354" max="14354" width="21.453125" style="4" customWidth="1"/>
    <col min="14355" max="14355" width="22.26953125" style="4" customWidth="1"/>
    <col min="14356" max="14356" width="0" style="4" hidden="1" customWidth="1"/>
    <col min="14357" max="14357" width="13.26953125" style="4" customWidth="1"/>
    <col min="14358" max="14358" width="9" style="4" customWidth="1"/>
    <col min="14359" max="14359" width="7.1796875" style="4" customWidth="1"/>
    <col min="14360" max="14360" width="9" style="4" customWidth="1"/>
    <col min="14361" max="14361" width="7.81640625" style="4" customWidth="1"/>
    <col min="14362" max="14362" width="14" style="4" customWidth="1"/>
    <col min="14363" max="14363" width="15.1796875" style="4" customWidth="1"/>
    <col min="14364" max="14364" width="12" style="4" bestFit="1" customWidth="1"/>
    <col min="14365" max="14365" width="14.54296875" style="4" bestFit="1" customWidth="1"/>
    <col min="14366" max="14592" width="11.453125" style="4"/>
    <col min="14593" max="14593" width="18.81640625" style="4" customWidth="1"/>
    <col min="14594" max="14595" width="0" style="4" hidden="1" customWidth="1"/>
    <col min="14596" max="14596" width="26.1796875" style="4" customWidth="1"/>
    <col min="14597" max="14597" width="13.1796875" style="4" customWidth="1"/>
    <col min="14598" max="14598" width="9.453125" style="4" customWidth="1"/>
    <col min="14599" max="14599" width="30.453125" style="4" customWidth="1"/>
    <col min="14600" max="14600" width="13.26953125" style="4" customWidth="1"/>
    <col min="14601" max="14601" width="8" style="4" customWidth="1"/>
    <col min="14602" max="14602" width="10.54296875" style="4" customWidth="1"/>
    <col min="14603" max="14603" width="7.453125" style="4" customWidth="1"/>
    <col min="14604" max="14604" width="10.1796875" style="4" customWidth="1"/>
    <col min="14605" max="14605" width="0" style="4" hidden="1" customWidth="1"/>
    <col min="14606" max="14606" width="17.26953125" style="4" customWidth="1"/>
    <col min="14607" max="14607" width="14.26953125" style="4" customWidth="1"/>
    <col min="14608" max="14608" width="23.1796875" style="4" customWidth="1"/>
    <col min="14609" max="14609" width="24" style="4" customWidth="1"/>
    <col min="14610" max="14610" width="21.453125" style="4" customWidth="1"/>
    <col min="14611" max="14611" width="22.26953125" style="4" customWidth="1"/>
    <col min="14612" max="14612" width="0" style="4" hidden="1" customWidth="1"/>
    <col min="14613" max="14613" width="13.26953125" style="4" customWidth="1"/>
    <col min="14614" max="14614" width="9" style="4" customWidth="1"/>
    <col min="14615" max="14615" width="7.1796875" style="4" customWidth="1"/>
    <col min="14616" max="14616" width="9" style="4" customWidth="1"/>
    <col min="14617" max="14617" width="7.81640625" style="4" customWidth="1"/>
    <col min="14618" max="14618" width="14" style="4" customWidth="1"/>
    <col min="14619" max="14619" width="15.1796875" style="4" customWidth="1"/>
    <col min="14620" max="14620" width="12" style="4" bestFit="1" customWidth="1"/>
    <col min="14621" max="14621" width="14.54296875" style="4" bestFit="1" customWidth="1"/>
    <col min="14622" max="14848" width="11.453125" style="4"/>
    <col min="14849" max="14849" width="18.81640625" style="4" customWidth="1"/>
    <col min="14850" max="14851" width="0" style="4" hidden="1" customWidth="1"/>
    <col min="14852" max="14852" width="26.1796875" style="4" customWidth="1"/>
    <col min="14853" max="14853" width="13.1796875" style="4" customWidth="1"/>
    <col min="14854" max="14854" width="9.453125" style="4" customWidth="1"/>
    <col min="14855" max="14855" width="30.453125" style="4" customWidth="1"/>
    <col min="14856" max="14856" width="13.26953125" style="4" customWidth="1"/>
    <col min="14857" max="14857" width="8" style="4" customWidth="1"/>
    <col min="14858" max="14858" width="10.54296875" style="4" customWidth="1"/>
    <col min="14859" max="14859" width="7.453125" style="4" customWidth="1"/>
    <col min="14860" max="14860" width="10.1796875" style="4" customWidth="1"/>
    <col min="14861" max="14861" width="0" style="4" hidden="1" customWidth="1"/>
    <col min="14862" max="14862" width="17.26953125" style="4" customWidth="1"/>
    <col min="14863" max="14863" width="14.26953125" style="4" customWidth="1"/>
    <col min="14864" max="14864" width="23.1796875" style="4" customWidth="1"/>
    <col min="14865" max="14865" width="24" style="4" customWidth="1"/>
    <col min="14866" max="14866" width="21.453125" style="4" customWidth="1"/>
    <col min="14867" max="14867" width="22.26953125" style="4" customWidth="1"/>
    <col min="14868" max="14868" width="0" style="4" hidden="1" customWidth="1"/>
    <col min="14869" max="14869" width="13.26953125" style="4" customWidth="1"/>
    <col min="14870" max="14870" width="9" style="4" customWidth="1"/>
    <col min="14871" max="14871" width="7.1796875" style="4" customWidth="1"/>
    <col min="14872" max="14872" width="9" style="4" customWidth="1"/>
    <col min="14873" max="14873" width="7.81640625" style="4" customWidth="1"/>
    <col min="14874" max="14874" width="14" style="4" customWidth="1"/>
    <col min="14875" max="14875" width="15.1796875" style="4" customWidth="1"/>
    <col min="14876" max="14876" width="12" style="4" bestFit="1" customWidth="1"/>
    <col min="14877" max="14877" width="14.54296875" style="4" bestFit="1" customWidth="1"/>
    <col min="14878" max="15104" width="11.453125" style="4"/>
    <col min="15105" max="15105" width="18.81640625" style="4" customWidth="1"/>
    <col min="15106" max="15107" width="0" style="4" hidden="1" customWidth="1"/>
    <col min="15108" max="15108" width="26.1796875" style="4" customWidth="1"/>
    <col min="15109" max="15109" width="13.1796875" style="4" customWidth="1"/>
    <col min="15110" max="15110" width="9.453125" style="4" customWidth="1"/>
    <col min="15111" max="15111" width="30.453125" style="4" customWidth="1"/>
    <col min="15112" max="15112" width="13.26953125" style="4" customWidth="1"/>
    <col min="15113" max="15113" width="8" style="4" customWidth="1"/>
    <col min="15114" max="15114" width="10.54296875" style="4" customWidth="1"/>
    <col min="15115" max="15115" width="7.453125" style="4" customWidth="1"/>
    <col min="15116" max="15116" width="10.1796875" style="4" customWidth="1"/>
    <col min="15117" max="15117" width="0" style="4" hidden="1" customWidth="1"/>
    <col min="15118" max="15118" width="17.26953125" style="4" customWidth="1"/>
    <col min="15119" max="15119" width="14.26953125" style="4" customWidth="1"/>
    <col min="15120" max="15120" width="23.1796875" style="4" customWidth="1"/>
    <col min="15121" max="15121" width="24" style="4" customWidth="1"/>
    <col min="15122" max="15122" width="21.453125" style="4" customWidth="1"/>
    <col min="15123" max="15123" width="22.26953125" style="4" customWidth="1"/>
    <col min="15124" max="15124" width="0" style="4" hidden="1" customWidth="1"/>
    <col min="15125" max="15125" width="13.26953125" style="4" customWidth="1"/>
    <col min="15126" max="15126" width="9" style="4" customWidth="1"/>
    <col min="15127" max="15127" width="7.1796875" style="4" customWidth="1"/>
    <col min="15128" max="15128" width="9" style="4" customWidth="1"/>
    <col min="15129" max="15129" width="7.81640625" style="4" customWidth="1"/>
    <col min="15130" max="15130" width="14" style="4" customWidth="1"/>
    <col min="15131" max="15131" width="15.1796875" style="4" customWidth="1"/>
    <col min="15132" max="15132" width="12" style="4" bestFit="1" customWidth="1"/>
    <col min="15133" max="15133" width="14.54296875" style="4" bestFit="1" customWidth="1"/>
    <col min="15134" max="15360" width="11.453125" style="4"/>
    <col min="15361" max="15361" width="18.81640625" style="4" customWidth="1"/>
    <col min="15362" max="15363" width="0" style="4" hidden="1" customWidth="1"/>
    <col min="15364" max="15364" width="26.1796875" style="4" customWidth="1"/>
    <col min="15365" max="15365" width="13.1796875" style="4" customWidth="1"/>
    <col min="15366" max="15366" width="9.453125" style="4" customWidth="1"/>
    <col min="15367" max="15367" width="30.453125" style="4" customWidth="1"/>
    <col min="15368" max="15368" width="13.26953125" style="4" customWidth="1"/>
    <col min="15369" max="15369" width="8" style="4" customWidth="1"/>
    <col min="15370" max="15370" width="10.54296875" style="4" customWidth="1"/>
    <col min="15371" max="15371" width="7.453125" style="4" customWidth="1"/>
    <col min="15372" max="15372" width="10.1796875" style="4" customWidth="1"/>
    <col min="15373" max="15373" width="0" style="4" hidden="1" customWidth="1"/>
    <col min="15374" max="15374" width="17.26953125" style="4" customWidth="1"/>
    <col min="15375" max="15375" width="14.26953125" style="4" customWidth="1"/>
    <col min="15376" max="15376" width="23.1796875" style="4" customWidth="1"/>
    <col min="15377" max="15377" width="24" style="4" customWidth="1"/>
    <col min="15378" max="15378" width="21.453125" style="4" customWidth="1"/>
    <col min="15379" max="15379" width="22.26953125" style="4" customWidth="1"/>
    <col min="15380" max="15380" width="0" style="4" hidden="1" customWidth="1"/>
    <col min="15381" max="15381" width="13.26953125" style="4" customWidth="1"/>
    <col min="15382" max="15382" width="9" style="4" customWidth="1"/>
    <col min="15383" max="15383" width="7.1796875" style="4" customWidth="1"/>
    <col min="15384" max="15384" width="9" style="4" customWidth="1"/>
    <col min="15385" max="15385" width="7.81640625" style="4" customWidth="1"/>
    <col min="15386" max="15386" width="14" style="4" customWidth="1"/>
    <col min="15387" max="15387" width="15.1796875" style="4" customWidth="1"/>
    <col min="15388" max="15388" width="12" style="4" bestFit="1" customWidth="1"/>
    <col min="15389" max="15389" width="14.54296875" style="4" bestFit="1" customWidth="1"/>
    <col min="15390" max="15616" width="11.453125" style="4"/>
    <col min="15617" max="15617" width="18.81640625" style="4" customWidth="1"/>
    <col min="15618" max="15619" width="0" style="4" hidden="1" customWidth="1"/>
    <col min="15620" max="15620" width="26.1796875" style="4" customWidth="1"/>
    <col min="15621" max="15621" width="13.1796875" style="4" customWidth="1"/>
    <col min="15622" max="15622" width="9.453125" style="4" customWidth="1"/>
    <col min="15623" max="15623" width="30.453125" style="4" customWidth="1"/>
    <col min="15624" max="15624" width="13.26953125" style="4" customWidth="1"/>
    <col min="15625" max="15625" width="8" style="4" customWidth="1"/>
    <col min="15626" max="15626" width="10.54296875" style="4" customWidth="1"/>
    <col min="15627" max="15627" width="7.453125" style="4" customWidth="1"/>
    <col min="15628" max="15628" width="10.1796875" style="4" customWidth="1"/>
    <col min="15629" max="15629" width="0" style="4" hidden="1" customWidth="1"/>
    <col min="15630" max="15630" width="17.26953125" style="4" customWidth="1"/>
    <col min="15631" max="15631" width="14.26953125" style="4" customWidth="1"/>
    <col min="15632" max="15632" width="23.1796875" style="4" customWidth="1"/>
    <col min="15633" max="15633" width="24" style="4" customWidth="1"/>
    <col min="15634" max="15634" width="21.453125" style="4" customWidth="1"/>
    <col min="15635" max="15635" width="22.26953125" style="4" customWidth="1"/>
    <col min="15636" max="15636" width="0" style="4" hidden="1" customWidth="1"/>
    <col min="15637" max="15637" width="13.26953125" style="4" customWidth="1"/>
    <col min="15638" max="15638" width="9" style="4" customWidth="1"/>
    <col min="15639" max="15639" width="7.1796875" style="4" customWidth="1"/>
    <col min="15640" max="15640" width="9" style="4" customWidth="1"/>
    <col min="15641" max="15641" width="7.81640625" style="4" customWidth="1"/>
    <col min="15642" max="15642" width="14" style="4" customWidth="1"/>
    <col min="15643" max="15643" width="15.1796875" style="4" customWidth="1"/>
    <col min="15644" max="15644" width="12" style="4" bestFit="1" customWidth="1"/>
    <col min="15645" max="15645" width="14.54296875" style="4" bestFit="1" customWidth="1"/>
    <col min="15646" max="15872" width="11.453125" style="4"/>
    <col min="15873" max="15873" width="18.81640625" style="4" customWidth="1"/>
    <col min="15874" max="15875" width="0" style="4" hidden="1" customWidth="1"/>
    <col min="15876" max="15876" width="26.1796875" style="4" customWidth="1"/>
    <col min="15877" max="15877" width="13.1796875" style="4" customWidth="1"/>
    <col min="15878" max="15878" width="9.453125" style="4" customWidth="1"/>
    <col min="15879" max="15879" width="30.453125" style="4" customWidth="1"/>
    <col min="15880" max="15880" width="13.26953125" style="4" customWidth="1"/>
    <col min="15881" max="15881" width="8" style="4" customWidth="1"/>
    <col min="15882" max="15882" width="10.54296875" style="4" customWidth="1"/>
    <col min="15883" max="15883" width="7.453125" style="4" customWidth="1"/>
    <col min="15884" max="15884" width="10.1796875" style="4" customWidth="1"/>
    <col min="15885" max="15885" width="0" style="4" hidden="1" customWidth="1"/>
    <col min="15886" max="15886" width="17.26953125" style="4" customWidth="1"/>
    <col min="15887" max="15887" width="14.26953125" style="4" customWidth="1"/>
    <col min="15888" max="15888" width="23.1796875" style="4" customWidth="1"/>
    <col min="15889" max="15889" width="24" style="4" customWidth="1"/>
    <col min="15890" max="15890" width="21.453125" style="4" customWidth="1"/>
    <col min="15891" max="15891" width="22.26953125" style="4" customWidth="1"/>
    <col min="15892" max="15892" width="0" style="4" hidden="1" customWidth="1"/>
    <col min="15893" max="15893" width="13.26953125" style="4" customWidth="1"/>
    <col min="15894" max="15894" width="9" style="4" customWidth="1"/>
    <col min="15895" max="15895" width="7.1796875" style="4" customWidth="1"/>
    <col min="15896" max="15896" width="9" style="4" customWidth="1"/>
    <col min="15897" max="15897" width="7.81640625" style="4" customWidth="1"/>
    <col min="15898" max="15898" width="14" style="4" customWidth="1"/>
    <col min="15899" max="15899" width="15.1796875" style="4" customWidth="1"/>
    <col min="15900" max="15900" width="12" style="4" bestFit="1" customWidth="1"/>
    <col min="15901" max="15901" width="14.54296875" style="4" bestFit="1" customWidth="1"/>
    <col min="15902" max="16128" width="11.453125" style="4"/>
    <col min="16129" max="16129" width="18.81640625" style="4" customWidth="1"/>
    <col min="16130" max="16131" width="0" style="4" hidden="1" customWidth="1"/>
    <col min="16132" max="16132" width="26.1796875" style="4" customWidth="1"/>
    <col min="16133" max="16133" width="13.1796875" style="4" customWidth="1"/>
    <col min="16134" max="16134" width="9.453125" style="4" customWidth="1"/>
    <col min="16135" max="16135" width="30.453125" style="4" customWidth="1"/>
    <col min="16136" max="16136" width="13.26953125" style="4" customWidth="1"/>
    <col min="16137" max="16137" width="8" style="4" customWidth="1"/>
    <col min="16138" max="16138" width="10.54296875" style="4" customWidth="1"/>
    <col min="16139" max="16139" width="7.453125" style="4" customWidth="1"/>
    <col min="16140" max="16140" width="10.1796875" style="4" customWidth="1"/>
    <col min="16141" max="16141" width="0" style="4" hidden="1" customWidth="1"/>
    <col min="16142" max="16142" width="17.26953125" style="4" customWidth="1"/>
    <col min="16143" max="16143" width="14.26953125" style="4" customWidth="1"/>
    <col min="16144" max="16144" width="23.1796875" style="4" customWidth="1"/>
    <col min="16145" max="16145" width="24" style="4" customWidth="1"/>
    <col min="16146" max="16146" width="21.453125" style="4" customWidth="1"/>
    <col min="16147" max="16147" width="22.26953125" style="4" customWidth="1"/>
    <col min="16148" max="16148" width="0" style="4" hidden="1" customWidth="1"/>
    <col min="16149" max="16149" width="13.26953125" style="4" customWidth="1"/>
    <col min="16150" max="16150" width="9" style="4" customWidth="1"/>
    <col min="16151" max="16151" width="7.1796875" style="4" customWidth="1"/>
    <col min="16152" max="16152" width="9" style="4" customWidth="1"/>
    <col min="16153" max="16153" width="7.81640625" style="4" customWidth="1"/>
    <col min="16154" max="16154" width="14" style="4" customWidth="1"/>
    <col min="16155" max="16155" width="15.1796875" style="4" customWidth="1"/>
    <col min="16156" max="16156" width="12" style="4" bestFit="1" customWidth="1"/>
    <col min="16157" max="16157" width="14.54296875" style="4" bestFit="1" customWidth="1"/>
    <col min="16158" max="16384" width="11.453125" style="4"/>
  </cols>
  <sheetData>
    <row r="1" spans="1:26" ht="18" x14ac:dyDescent="0.25">
      <c r="A1" s="1" t="s">
        <v>2</v>
      </c>
      <c r="B1" s="1"/>
      <c r="C1" s="1"/>
      <c r="D1" s="2"/>
      <c r="E1" s="2"/>
      <c r="F1" s="86"/>
      <c r="G1" s="2"/>
      <c r="H1" s="2"/>
    </row>
    <row r="2" spans="1:26" s="8" customFormat="1" ht="18" x14ac:dyDescent="0.25">
      <c r="A2" s="87" t="str">
        <f>'[1]MARCO GENERAL'!D5</f>
        <v>MUNICIPALIDAD DE SANTA ANA</v>
      </c>
      <c r="B2" s="87"/>
      <c r="C2" s="87"/>
      <c r="D2" s="88"/>
      <c r="E2" s="88"/>
      <c r="F2" s="89"/>
      <c r="G2" s="88"/>
      <c r="H2" s="88"/>
      <c r="K2" s="9"/>
      <c r="L2" s="9"/>
      <c r="M2" s="9"/>
      <c r="Z2" s="9"/>
    </row>
    <row r="3" spans="1:26" ht="18.75" thickBot="1" x14ac:dyDescent="0.3">
      <c r="A3" s="354">
        <f>'[1]MARCO GENERAL'!D7</f>
        <v>2018</v>
      </c>
      <c r="B3" s="354"/>
      <c r="C3" s="354"/>
      <c r="D3" s="354"/>
      <c r="E3" s="354"/>
      <c r="F3" s="354"/>
      <c r="G3" s="354"/>
      <c r="H3" s="354"/>
    </row>
    <row r="4" spans="1:26" ht="18.5" thickBot="1" x14ac:dyDescent="0.45">
      <c r="A4" s="6" t="s">
        <v>3</v>
      </c>
      <c r="B4" s="6"/>
      <c r="C4" s="6"/>
      <c r="D4" s="6"/>
      <c r="E4" s="6"/>
      <c r="F4" s="90"/>
      <c r="G4" s="6"/>
      <c r="H4" s="6"/>
      <c r="R4" s="91"/>
    </row>
    <row r="5" spans="1:26" s="8" customFormat="1" ht="18" x14ac:dyDescent="0.4">
      <c r="A5" s="355" t="s">
        <v>185</v>
      </c>
      <c r="B5" s="355"/>
      <c r="C5" s="355"/>
      <c r="D5" s="355"/>
      <c r="E5" s="355"/>
      <c r="F5" s="355"/>
      <c r="G5" s="355"/>
      <c r="H5" s="355"/>
      <c r="K5" s="9"/>
      <c r="L5" s="9"/>
      <c r="M5" s="9"/>
      <c r="Z5" s="9"/>
    </row>
    <row r="6" spans="1:26" ht="12.75" customHeight="1" x14ac:dyDescent="0.25">
      <c r="A6" s="6"/>
      <c r="B6" s="6"/>
      <c r="C6" s="6"/>
      <c r="D6" s="6"/>
      <c r="E6" s="6"/>
      <c r="F6" s="90"/>
      <c r="G6" s="6"/>
      <c r="H6" s="6"/>
    </row>
    <row r="7" spans="1:26" s="93" customFormat="1" ht="33.75" customHeight="1" x14ac:dyDescent="0.3">
      <c r="A7" s="356" t="s">
        <v>186</v>
      </c>
      <c r="B7" s="356"/>
      <c r="C7" s="356"/>
      <c r="D7" s="356"/>
      <c r="E7" s="356"/>
      <c r="F7" s="356"/>
      <c r="G7" s="356"/>
      <c r="H7" s="356"/>
      <c r="I7" s="356"/>
      <c r="J7" s="356"/>
      <c r="K7" s="356"/>
      <c r="L7" s="356"/>
      <c r="M7" s="356"/>
      <c r="N7" s="356"/>
      <c r="O7" s="356"/>
      <c r="P7" s="356"/>
      <c r="Q7" s="356"/>
      <c r="R7" s="92"/>
      <c r="S7" s="92"/>
      <c r="T7" s="92"/>
      <c r="U7" s="92"/>
      <c r="Z7" s="94"/>
    </row>
    <row r="8" spans="1:26" s="93" customFormat="1" ht="19.5" customHeight="1" x14ac:dyDescent="0.3">
      <c r="A8" s="356" t="s">
        <v>187</v>
      </c>
      <c r="B8" s="356"/>
      <c r="C8" s="356"/>
      <c r="D8" s="356"/>
      <c r="E8" s="356"/>
      <c r="F8" s="356"/>
      <c r="G8" s="356"/>
      <c r="H8" s="356"/>
      <c r="I8" s="356"/>
      <c r="J8" s="356"/>
      <c r="K8" s="356"/>
      <c r="L8" s="356"/>
      <c r="M8" s="356"/>
      <c r="N8" s="356"/>
      <c r="O8" s="356"/>
      <c r="P8" s="356"/>
      <c r="Q8" s="356"/>
      <c r="R8" s="92"/>
      <c r="S8" s="92"/>
      <c r="T8" s="92"/>
      <c r="U8" s="92"/>
      <c r="Z8" s="94"/>
    </row>
    <row r="9" spans="1:26" ht="14.25" customHeight="1" thickBot="1" x14ac:dyDescent="0.3">
      <c r="A9" s="6"/>
      <c r="B9" s="6"/>
      <c r="C9" s="6"/>
      <c r="D9" s="6"/>
      <c r="E9" s="6"/>
      <c r="F9" s="90"/>
      <c r="G9" s="6"/>
      <c r="H9" s="6"/>
    </row>
    <row r="10" spans="1:26" s="11" customFormat="1" ht="31.5" customHeight="1" thickBot="1" x14ac:dyDescent="0.35">
      <c r="A10" s="15" t="s">
        <v>7</v>
      </c>
      <c r="B10" s="85"/>
      <c r="C10" s="85"/>
      <c r="D10" s="322" t="s">
        <v>188</v>
      </c>
      <c r="E10" s="322"/>
      <c r="F10" s="322"/>
      <c r="G10" s="322"/>
      <c r="H10" s="322"/>
      <c r="I10" s="322"/>
      <c r="J10" s="322"/>
      <c r="K10" s="322"/>
      <c r="L10" s="322"/>
      <c r="M10" s="322"/>
      <c r="N10" s="322"/>
      <c r="O10" s="322"/>
      <c r="P10" s="322"/>
      <c r="Q10" s="323"/>
      <c r="R10" s="321" t="s">
        <v>9</v>
      </c>
      <c r="S10" s="322"/>
      <c r="T10" s="322"/>
      <c r="U10" s="322"/>
      <c r="V10" s="322"/>
      <c r="W10" s="322"/>
      <c r="X10" s="322"/>
      <c r="Y10" s="322"/>
      <c r="Z10" s="323"/>
    </row>
    <row r="11" spans="1:26" s="17" customFormat="1" ht="31.5" customHeight="1" thickBot="1" x14ac:dyDescent="0.3">
      <c r="A11" s="324" t="s">
        <v>10</v>
      </c>
      <c r="B11" s="326" t="s">
        <v>11</v>
      </c>
      <c r="C11" s="324" t="s">
        <v>12</v>
      </c>
      <c r="D11" s="330" t="s">
        <v>13</v>
      </c>
      <c r="E11" s="335" t="s">
        <v>14</v>
      </c>
      <c r="F11" s="336"/>
      <c r="G11" s="337"/>
      <c r="H11" s="341" t="s">
        <v>15</v>
      </c>
      <c r="I11" s="344" t="s">
        <v>16</v>
      </c>
      <c r="J11" s="345"/>
      <c r="K11" s="345"/>
      <c r="L11" s="345"/>
      <c r="M11" s="346"/>
      <c r="N11" s="347" t="s">
        <v>17</v>
      </c>
      <c r="O11" s="347" t="s">
        <v>189</v>
      </c>
      <c r="P11" s="306" t="s">
        <v>20</v>
      </c>
      <c r="Q11" s="307"/>
      <c r="R11" s="310" t="s">
        <v>21</v>
      </c>
      <c r="S11" s="311"/>
      <c r="T11" s="312" t="s">
        <v>23</v>
      </c>
      <c r="U11" s="315" t="s">
        <v>23</v>
      </c>
      <c r="V11" s="318" t="s">
        <v>24</v>
      </c>
      <c r="W11" s="319"/>
      <c r="X11" s="319"/>
      <c r="Y11" s="320"/>
      <c r="Z11" s="315" t="s">
        <v>25</v>
      </c>
    </row>
    <row r="12" spans="1:26" s="17" customFormat="1" ht="35.25" customHeight="1" thickBot="1" x14ac:dyDescent="0.3">
      <c r="A12" s="325"/>
      <c r="B12" s="327"/>
      <c r="C12" s="329"/>
      <c r="D12" s="331"/>
      <c r="E12" s="338"/>
      <c r="F12" s="339"/>
      <c r="G12" s="340"/>
      <c r="H12" s="342"/>
      <c r="I12" s="350" t="s">
        <v>190</v>
      </c>
      <c r="J12" s="95" t="s">
        <v>27</v>
      </c>
      <c r="K12" s="350" t="s">
        <v>191</v>
      </c>
      <c r="L12" s="95" t="s">
        <v>27</v>
      </c>
      <c r="M12" s="352" t="s">
        <v>29</v>
      </c>
      <c r="N12" s="348"/>
      <c r="O12" s="348"/>
      <c r="P12" s="304" t="s">
        <v>30</v>
      </c>
      <c r="Q12" s="304" t="s">
        <v>31</v>
      </c>
      <c r="R12" s="333" t="s">
        <v>30</v>
      </c>
      <c r="S12" s="333" t="s">
        <v>31</v>
      </c>
      <c r="T12" s="313"/>
      <c r="U12" s="316"/>
      <c r="V12" s="308" t="s">
        <v>26</v>
      </c>
      <c r="W12" s="18" t="s">
        <v>27</v>
      </c>
      <c r="X12" s="308" t="s">
        <v>28</v>
      </c>
      <c r="Y12" s="18" t="s">
        <v>27</v>
      </c>
      <c r="Z12" s="316"/>
    </row>
    <row r="13" spans="1:26" s="17" customFormat="1" ht="56.25" customHeight="1" thickBot="1" x14ac:dyDescent="0.35">
      <c r="A13" s="19" t="s">
        <v>32</v>
      </c>
      <c r="B13" s="328"/>
      <c r="C13" s="325"/>
      <c r="D13" s="332"/>
      <c r="E13" s="96" t="s">
        <v>33</v>
      </c>
      <c r="F13" s="97" t="s">
        <v>34</v>
      </c>
      <c r="G13" s="98" t="s">
        <v>35</v>
      </c>
      <c r="H13" s="343"/>
      <c r="I13" s="351"/>
      <c r="J13" s="99"/>
      <c r="K13" s="351" t="s">
        <v>36</v>
      </c>
      <c r="L13" s="99"/>
      <c r="M13" s="353"/>
      <c r="N13" s="349"/>
      <c r="O13" s="349"/>
      <c r="P13" s="305"/>
      <c r="Q13" s="305"/>
      <c r="R13" s="334"/>
      <c r="S13" s="334"/>
      <c r="T13" s="314"/>
      <c r="U13" s="317"/>
      <c r="V13" s="309" t="s">
        <v>36</v>
      </c>
      <c r="W13" s="100"/>
      <c r="X13" s="309" t="s">
        <v>36</v>
      </c>
      <c r="Y13" s="100"/>
      <c r="Z13" s="316"/>
    </row>
    <row r="14" spans="1:26" s="164" customFormat="1" ht="103.5" customHeight="1" x14ac:dyDescent="0.35">
      <c r="A14" s="149" t="s">
        <v>152</v>
      </c>
      <c r="B14" s="150"/>
      <c r="C14" s="151"/>
      <c r="D14" s="152" t="s">
        <v>192</v>
      </c>
      <c r="E14" s="153" t="s">
        <v>39</v>
      </c>
      <c r="F14" s="154">
        <v>1</v>
      </c>
      <c r="G14" s="38" t="s">
        <v>193</v>
      </c>
      <c r="H14" s="38" t="s">
        <v>41</v>
      </c>
      <c r="I14" s="155">
        <v>0.5</v>
      </c>
      <c r="J14" s="156">
        <v>0.5</v>
      </c>
      <c r="K14" s="155">
        <v>0.5</v>
      </c>
      <c r="L14" s="156">
        <v>0.5</v>
      </c>
      <c r="M14" s="157">
        <v>1</v>
      </c>
      <c r="N14" s="38" t="s">
        <v>194</v>
      </c>
      <c r="O14" s="158" t="s">
        <v>195</v>
      </c>
      <c r="P14" s="159">
        <v>5500000</v>
      </c>
      <c r="Q14" s="159">
        <v>5500000</v>
      </c>
      <c r="R14" s="160">
        <v>6275000</v>
      </c>
      <c r="S14" s="160">
        <v>0</v>
      </c>
      <c r="T14" s="161">
        <f>IF((R14+S14)=0,0,((R14+S14)/(P14+Q14)))</f>
        <v>0.57045454545454544</v>
      </c>
      <c r="U14" s="161">
        <f>IF(T14&gt;=100%,100%,T14)</f>
        <v>0.57045454545454544</v>
      </c>
      <c r="V14" s="155"/>
      <c r="W14" s="162">
        <v>0</v>
      </c>
      <c r="X14" s="155"/>
      <c r="Y14" s="162">
        <v>0</v>
      </c>
      <c r="Z14" s="163">
        <v>0</v>
      </c>
    </row>
    <row r="15" spans="1:26" s="164" customFormat="1" ht="111" customHeight="1" x14ac:dyDescent="0.35">
      <c r="A15" s="149" t="s">
        <v>152</v>
      </c>
      <c r="B15" s="165"/>
      <c r="C15" s="149"/>
      <c r="D15" s="166" t="s">
        <v>196</v>
      </c>
      <c r="E15" s="153" t="s">
        <v>39</v>
      </c>
      <c r="F15" s="167">
        <v>2</v>
      </c>
      <c r="G15" s="168" t="s">
        <v>197</v>
      </c>
      <c r="H15" s="168" t="s">
        <v>54</v>
      </c>
      <c r="I15" s="155">
        <v>0.5</v>
      </c>
      <c r="J15" s="169">
        <v>0.5</v>
      </c>
      <c r="K15" s="155">
        <v>0.5</v>
      </c>
      <c r="L15" s="169">
        <v>0.5</v>
      </c>
      <c r="M15" s="170">
        <v>1</v>
      </c>
      <c r="N15" s="168" t="s">
        <v>198</v>
      </c>
      <c r="O15" s="171" t="s">
        <v>195</v>
      </c>
      <c r="P15" s="159">
        <v>4100000</v>
      </c>
      <c r="Q15" s="159">
        <v>4100000</v>
      </c>
      <c r="R15" s="160">
        <v>6336000</v>
      </c>
      <c r="S15" s="160"/>
      <c r="T15" s="161">
        <f t="shared" ref="T15:T35" si="0">IF((R15+S15)=0,0,((R15+S15)/(P15+Q15)))</f>
        <v>0.77268292682926831</v>
      </c>
      <c r="U15" s="161">
        <f t="shared" ref="U15:U35" si="1">IF(T15&gt;=100%,100%,T15)</f>
        <v>0.77268292682926831</v>
      </c>
      <c r="V15" s="155"/>
      <c r="W15" s="162">
        <v>0</v>
      </c>
      <c r="X15" s="155"/>
      <c r="Y15" s="162">
        <v>0</v>
      </c>
      <c r="Z15" s="163">
        <v>0</v>
      </c>
    </row>
    <row r="16" spans="1:26" s="164" customFormat="1" ht="107.25" customHeight="1" x14ac:dyDescent="0.35">
      <c r="A16" s="149" t="s">
        <v>152</v>
      </c>
      <c r="B16" s="165"/>
      <c r="C16" s="149"/>
      <c r="D16" s="166" t="s">
        <v>199</v>
      </c>
      <c r="E16" s="153" t="s">
        <v>39</v>
      </c>
      <c r="F16" s="154">
        <v>3</v>
      </c>
      <c r="G16" s="168" t="s">
        <v>200</v>
      </c>
      <c r="H16" s="168" t="s">
        <v>54</v>
      </c>
      <c r="I16" s="155">
        <v>0.5</v>
      </c>
      <c r="J16" s="169">
        <v>0.5</v>
      </c>
      <c r="K16" s="155">
        <v>0.5</v>
      </c>
      <c r="L16" s="169">
        <v>0.5</v>
      </c>
      <c r="M16" s="170">
        <v>1</v>
      </c>
      <c r="N16" s="168" t="s">
        <v>201</v>
      </c>
      <c r="O16" s="171" t="s">
        <v>195</v>
      </c>
      <c r="P16" s="159">
        <v>7500000</v>
      </c>
      <c r="Q16" s="159">
        <v>7500000</v>
      </c>
      <c r="R16" s="172">
        <v>1124971</v>
      </c>
      <c r="S16" s="172"/>
      <c r="T16" s="161">
        <f t="shared" si="0"/>
        <v>7.4998066666666668E-2</v>
      </c>
      <c r="U16" s="161">
        <f t="shared" si="1"/>
        <v>7.4998066666666668E-2</v>
      </c>
      <c r="V16" s="155"/>
      <c r="W16" s="162">
        <v>0</v>
      </c>
      <c r="X16" s="155"/>
      <c r="Y16" s="162">
        <v>0</v>
      </c>
      <c r="Z16" s="163">
        <v>0</v>
      </c>
    </row>
    <row r="17" spans="1:26" s="164" customFormat="1" ht="93.75" customHeight="1" x14ac:dyDescent="0.35">
      <c r="A17" s="149" t="s">
        <v>152</v>
      </c>
      <c r="B17" s="165"/>
      <c r="C17" s="149"/>
      <c r="D17" s="166" t="s">
        <v>192</v>
      </c>
      <c r="E17" s="153" t="s">
        <v>39</v>
      </c>
      <c r="F17" s="167">
        <v>4</v>
      </c>
      <c r="G17" s="168" t="s">
        <v>202</v>
      </c>
      <c r="H17" s="168" t="s">
        <v>54</v>
      </c>
      <c r="I17" s="155">
        <v>0.5</v>
      </c>
      <c r="J17" s="169">
        <v>0.5</v>
      </c>
      <c r="K17" s="155">
        <v>0.5</v>
      </c>
      <c r="L17" s="169">
        <v>0.5</v>
      </c>
      <c r="M17" s="170">
        <v>1</v>
      </c>
      <c r="N17" s="168" t="s">
        <v>203</v>
      </c>
      <c r="O17" s="171" t="s">
        <v>195</v>
      </c>
      <c r="P17" s="159">
        <v>46500000</v>
      </c>
      <c r="Q17" s="159">
        <v>46500000</v>
      </c>
      <c r="R17" s="172">
        <v>7352659.0399999991</v>
      </c>
      <c r="S17" s="172"/>
      <c r="T17" s="161">
        <f t="shared" si="0"/>
        <v>7.9060849892473112E-2</v>
      </c>
      <c r="U17" s="161">
        <f t="shared" si="1"/>
        <v>7.9060849892473112E-2</v>
      </c>
      <c r="V17" s="155"/>
      <c r="W17" s="162">
        <v>0</v>
      </c>
      <c r="X17" s="155"/>
      <c r="Y17" s="162">
        <v>0</v>
      </c>
      <c r="Z17" s="163">
        <v>0</v>
      </c>
    </row>
    <row r="18" spans="1:26" s="164" customFormat="1" ht="111" customHeight="1" x14ac:dyDescent="0.35">
      <c r="A18" s="149" t="s">
        <v>152</v>
      </c>
      <c r="B18" s="165"/>
      <c r="C18" s="173"/>
      <c r="D18" s="168" t="s">
        <v>196</v>
      </c>
      <c r="E18" s="153" t="s">
        <v>39</v>
      </c>
      <c r="F18" s="154">
        <v>5</v>
      </c>
      <c r="G18" s="168" t="s">
        <v>204</v>
      </c>
      <c r="H18" s="168" t="s">
        <v>54</v>
      </c>
      <c r="I18" s="155">
        <v>0.5</v>
      </c>
      <c r="J18" s="169">
        <v>0.5</v>
      </c>
      <c r="K18" s="155">
        <v>0.5</v>
      </c>
      <c r="L18" s="169">
        <v>0.5</v>
      </c>
      <c r="M18" s="170">
        <v>1</v>
      </c>
      <c r="N18" s="168" t="s">
        <v>205</v>
      </c>
      <c r="O18" s="171" t="s">
        <v>195</v>
      </c>
      <c r="P18" s="159">
        <v>9500000</v>
      </c>
      <c r="Q18" s="159">
        <v>9500000</v>
      </c>
      <c r="R18" s="172">
        <v>0</v>
      </c>
      <c r="S18" s="172"/>
      <c r="T18" s="161">
        <f t="shared" si="0"/>
        <v>0</v>
      </c>
      <c r="U18" s="161">
        <f t="shared" si="1"/>
        <v>0</v>
      </c>
      <c r="V18" s="155"/>
      <c r="W18" s="162">
        <v>0</v>
      </c>
      <c r="X18" s="155"/>
      <c r="Y18" s="162">
        <v>0</v>
      </c>
      <c r="Z18" s="163">
        <v>0</v>
      </c>
    </row>
    <row r="19" spans="1:26" s="164" customFormat="1" ht="84" x14ac:dyDescent="0.35">
      <c r="A19" s="149" t="s">
        <v>152</v>
      </c>
      <c r="B19" s="165"/>
      <c r="C19" s="173"/>
      <c r="D19" s="174" t="s">
        <v>206</v>
      </c>
      <c r="E19" s="153" t="s">
        <v>46</v>
      </c>
      <c r="F19" s="167">
        <v>6</v>
      </c>
      <c r="G19" s="168" t="s">
        <v>207</v>
      </c>
      <c r="H19" s="168" t="s">
        <v>54</v>
      </c>
      <c r="I19" s="155">
        <v>1</v>
      </c>
      <c r="J19" s="169">
        <v>1</v>
      </c>
      <c r="K19" s="167">
        <v>0</v>
      </c>
      <c r="L19" s="169">
        <v>0</v>
      </c>
      <c r="M19" s="170">
        <v>1</v>
      </c>
      <c r="N19" s="168" t="s">
        <v>208</v>
      </c>
      <c r="O19" s="171" t="s">
        <v>195</v>
      </c>
      <c r="P19" s="159">
        <v>7000000</v>
      </c>
      <c r="Q19" s="159">
        <v>0</v>
      </c>
      <c r="R19" s="172">
        <v>0</v>
      </c>
      <c r="S19" s="172"/>
      <c r="T19" s="161">
        <f t="shared" si="0"/>
        <v>0</v>
      </c>
      <c r="U19" s="161">
        <f t="shared" si="1"/>
        <v>0</v>
      </c>
      <c r="V19" s="155"/>
      <c r="W19" s="162">
        <v>0</v>
      </c>
      <c r="X19" s="155"/>
      <c r="Y19" s="162">
        <v>0</v>
      </c>
      <c r="Z19" s="163">
        <v>0</v>
      </c>
    </row>
    <row r="20" spans="1:26" s="164" customFormat="1" ht="84" x14ac:dyDescent="0.35">
      <c r="A20" s="149" t="s">
        <v>152</v>
      </c>
      <c r="B20" s="165"/>
      <c r="C20" s="173"/>
      <c r="D20" s="174" t="s">
        <v>209</v>
      </c>
      <c r="E20" s="153" t="s">
        <v>39</v>
      </c>
      <c r="F20" s="154">
        <v>7</v>
      </c>
      <c r="G20" s="168" t="s">
        <v>210</v>
      </c>
      <c r="H20" s="168" t="s">
        <v>54</v>
      </c>
      <c r="I20" s="155">
        <v>0.5</v>
      </c>
      <c r="J20" s="169">
        <v>0.5</v>
      </c>
      <c r="K20" s="155">
        <v>0.5</v>
      </c>
      <c r="L20" s="169">
        <v>0.5</v>
      </c>
      <c r="M20" s="170">
        <v>1</v>
      </c>
      <c r="N20" s="168" t="s">
        <v>211</v>
      </c>
      <c r="O20" s="171" t="s">
        <v>195</v>
      </c>
      <c r="P20" s="159">
        <v>16350000</v>
      </c>
      <c r="Q20" s="159">
        <v>16350000</v>
      </c>
      <c r="R20" s="172">
        <v>0</v>
      </c>
      <c r="S20" s="172"/>
      <c r="T20" s="161">
        <f t="shared" si="0"/>
        <v>0</v>
      </c>
      <c r="U20" s="161">
        <f t="shared" si="1"/>
        <v>0</v>
      </c>
      <c r="V20" s="155"/>
      <c r="W20" s="162">
        <v>0</v>
      </c>
      <c r="X20" s="155"/>
      <c r="Y20" s="162">
        <v>0</v>
      </c>
      <c r="Z20" s="163">
        <v>0</v>
      </c>
    </row>
    <row r="21" spans="1:26" s="164" customFormat="1" ht="125.25" customHeight="1" x14ac:dyDescent="0.35">
      <c r="A21" s="149" t="s">
        <v>152</v>
      </c>
      <c r="B21" s="165"/>
      <c r="C21" s="173"/>
      <c r="D21" s="174" t="s">
        <v>192</v>
      </c>
      <c r="E21" s="153" t="s">
        <v>39</v>
      </c>
      <c r="F21" s="167">
        <v>8</v>
      </c>
      <c r="G21" s="168" t="s">
        <v>412</v>
      </c>
      <c r="H21" s="168" t="s">
        <v>54</v>
      </c>
      <c r="I21" s="155">
        <v>0.5</v>
      </c>
      <c r="J21" s="169">
        <v>0.5</v>
      </c>
      <c r="K21" s="155">
        <v>0.5</v>
      </c>
      <c r="L21" s="169">
        <v>0.5</v>
      </c>
      <c r="M21" s="170">
        <v>1</v>
      </c>
      <c r="N21" s="168" t="s">
        <v>212</v>
      </c>
      <c r="O21" s="171" t="s">
        <v>195</v>
      </c>
      <c r="P21" s="159">
        <v>9830000</v>
      </c>
      <c r="Q21" s="159">
        <v>9830000</v>
      </c>
      <c r="R21" s="172">
        <v>1253746</v>
      </c>
      <c r="S21" s="172"/>
      <c r="T21" s="161">
        <f t="shared" si="0"/>
        <v>6.3771414038657173E-2</v>
      </c>
      <c r="U21" s="161">
        <f t="shared" si="1"/>
        <v>6.3771414038657173E-2</v>
      </c>
      <c r="V21" s="155"/>
      <c r="W21" s="162">
        <v>0</v>
      </c>
      <c r="X21" s="155"/>
      <c r="Y21" s="162">
        <v>0</v>
      </c>
      <c r="Z21" s="163">
        <v>0</v>
      </c>
    </row>
    <row r="22" spans="1:26" s="164" customFormat="1" ht="124.5" customHeight="1" x14ac:dyDescent="0.35">
      <c r="A22" s="149" t="s">
        <v>152</v>
      </c>
      <c r="B22" s="165"/>
      <c r="C22" s="173"/>
      <c r="D22" s="174" t="s">
        <v>213</v>
      </c>
      <c r="E22" s="153" t="s">
        <v>39</v>
      </c>
      <c r="F22" s="154">
        <v>9</v>
      </c>
      <c r="G22" s="168" t="s">
        <v>214</v>
      </c>
      <c r="H22" s="168" t="s">
        <v>54</v>
      </c>
      <c r="I22" s="155">
        <v>0.5</v>
      </c>
      <c r="J22" s="169">
        <v>0.5</v>
      </c>
      <c r="K22" s="155">
        <v>0.5</v>
      </c>
      <c r="L22" s="169">
        <v>0.5</v>
      </c>
      <c r="M22" s="170">
        <v>1</v>
      </c>
      <c r="N22" s="168" t="s">
        <v>215</v>
      </c>
      <c r="O22" s="171" t="s">
        <v>195</v>
      </c>
      <c r="P22" s="159">
        <v>952760045.55000019</v>
      </c>
      <c r="Q22" s="159">
        <v>952760045.55000019</v>
      </c>
      <c r="R22" s="172">
        <v>494372791.17000002</v>
      </c>
      <c r="S22" s="172"/>
      <c r="T22" s="161">
        <f t="shared" si="0"/>
        <v>0.25944244486271106</v>
      </c>
      <c r="U22" s="161">
        <f t="shared" si="1"/>
        <v>0.25944244486271106</v>
      </c>
      <c r="V22" s="155"/>
      <c r="W22" s="162">
        <v>0</v>
      </c>
      <c r="X22" s="155"/>
      <c r="Y22" s="162">
        <v>0</v>
      </c>
      <c r="Z22" s="163">
        <v>0</v>
      </c>
    </row>
    <row r="23" spans="1:26" s="164" customFormat="1" ht="112" x14ac:dyDescent="0.35">
      <c r="A23" s="149" t="s">
        <v>152</v>
      </c>
      <c r="B23" s="165"/>
      <c r="C23" s="173"/>
      <c r="D23" s="174" t="s">
        <v>196</v>
      </c>
      <c r="E23" s="153" t="s">
        <v>39</v>
      </c>
      <c r="F23" s="167">
        <v>10</v>
      </c>
      <c r="G23" s="168" t="s">
        <v>216</v>
      </c>
      <c r="H23" s="168" t="s">
        <v>54</v>
      </c>
      <c r="I23" s="155">
        <v>0.5</v>
      </c>
      <c r="J23" s="169">
        <v>0.5</v>
      </c>
      <c r="K23" s="155">
        <v>0.5</v>
      </c>
      <c r="L23" s="169">
        <v>0.5</v>
      </c>
      <c r="M23" s="170">
        <v>1</v>
      </c>
      <c r="N23" s="168" t="s">
        <v>217</v>
      </c>
      <c r="O23" s="171" t="s">
        <v>195</v>
      </c>
      <c r="P23" s="159">
        <v>500000</v>
      </c>
      <c r="Q23" s="159">
        <v>500000</v>
      </c>
      <c r="R23" s="172">
        <v>0</v>
      </c>
      <c r="S23" s="172"/>
      <c r="T23" s="161">
        <f t="shared" si="0"/>
        <v>0</v>
      </c>
      <c r="U23" s="161">
        <f t="shared" si="1"/>
        <v>0</v>
      </c>
      <c r="V23" s="155"/>
      <c r="W23" s="162">
        <v>0</v>
      </c>
      <c r="X23" s="155"/>
      <c r="Y23" s="162">
        <v>0</v>
      </c>
      <c r="Z23" s="163">
        <v>0</v>
      </c>
    </row>
    <row r="24" spans="1:26" s="164" customFormat="1" ht="154" x14ac:dyDescent="0.35">
      <c r="A24" s="149" t="s">
        <v>152</v>
      </c>
      <c r="B24" s="165"/>
      <c r="C24" s="173"/>
      <c r="D24" s="174" t="s">
        <v>218</v>
      </c>
      <c r="E24" s="153" t="s">
        <v>39</v>
      </c>
      <c r="F24" s="154">
        <v>11</v>
      </c>
      <c r="G24" s="168" t="s">
        <v>219</v>
      </c>
      <c r="H24" s="168" t="s">
        <v>54</v>
      </c>
      <c r="I24" s="155">
        <v>0.5</v>
      </c>
      <c r="J24" s="169">
        <v>0.5</v>
      </c>
      <c r="K24" s="155">
        <v>0.5</v>
      </c>
      <c r="L24" s="169">
        <v>0.5</v>
      </c>
      <c r="M24" s="170">
        <v>1</v>
      </c>
      <c r="N24" s="168" t="s">
        <v>220</v>
      </c>
      <c r="O24" s="171" t="s">
        <v>195</v>
      </c>
      <c r="P24" s="159">
        <v>49750000</v>
      </c>
      <c r="Q24" s="159">
        <v>49750000</v>
      </c>
      <c r="R24" s="172">
        <v>2001303.0499999998</v>
      </c>
      <c r="S24" s="172"/>
      <c r="T24" s="161">
        <f t="shared" si="0"/>
        <v>2.011359849246231E-2</v>
      </c>
      <c r="U24" s="161">
        <f t="shared" si="1"/>
        <v>2.011359849246231E-2</v>
      </c>
      <c r="V24" s="155"/>
      <c r="W24" s="162">
        <v>0</v>
      </c>
      <c r="X24" s="155"/>
      <c r="Y24" s="162">
        <v>0</v>
      </c>
      <c r="Z24" s="163">
        <v>0</v>
      </c>
    </row>
    <row r="25" spans="1:26" s="164" customFormat="1" ht="84" x14ac:dyDescent="0.35">
      <c r="A25" s="149" t="s">
        <v>152</v>
      </c>
      <c r="B25" s="165"/>
      <c r="C25" s="173"/>
      <c r="D25" s="174" t="s">
        <v>196</v>
      </c>
      <c r="E25" s="153" t="s">
        <v>39</v>
      </c>
      <c r="F25" s="167">
        <v>12</v>
      </c>
      <c r="G25" s="168" t="s">
        <v>221</v>
      </c>
      <c r="H25" s="168" t="s">
        <v>54</v>
      </c>
      <c r="I25" s="155">
        <v>0.5</v>
      </c>
      <c r="J25" s="169">
        <v>0.5</v>
      </c>
      <c r="K25" s="155">
        <v>0.5</v>
      </c>
      <c r="L25" s="169">
        <v>0.5</v>
      </c>
      <c r="M25" s="170">
        <v>1</v>
      </c>
      <c r="N25" s="168" t="s">
        <v>222</v>
      </c>
      <c r="O25" s="171" t="s">
        <v>195</v>
      </c>
      <c r="P25" s="159">
        <v>177599927.60499999</v>
      </c>
      <c r="Q25" s="159">
        <v>177599927.60499999</v>
      </c>
      <c r="R25" s="172">
        <v>125463251.22000001</v>
      </c>
      <c r="S25" s="172"/>
      <c r="T25" s="161">
        <f t="shared" si="0"/>
        <v>0.35321875665130575</v>
      </c>
      <c r="U25" s="161">
        <f t="shared" si="1"/>
        <v>0.35321875665130575</v>
      </c>
      <c r="V25" s="155"/>
      <c r="W25" s="162">
        <v>0</v>
      </c>
      <c r="X25" s="155"/>
      <c r="Y25" s="162">
        <v>0</v>
      </c>
      <c r="Z25" s="163">
        <v>0</v>
      </c>
    </row>
    <row r="26" spans="1:26" s="164" customFormat="1" ht="84" x14ac:dyDescent="0.35">
      <c r="A26" s="149" t="s">
        <v>152</v>
      </c>
      <c r="B26" s="165"/>
      <c r="C26" s="149"/>
      <c r="D26" s="166" t="s">
        <v>192</v>
      </c>
      <c r="E26" s="153" t="s">
        <v>39</v>
      </c>
      <c r="F26" s="154">
        <v>13</v>
      </c>
      <c r="G26" s="168" t="s">
        <v>352</v>
      </c>
      <c r="H26" s="168" t="s">
        <v>54</v>
      </c>
      <c r="I26" s="155">
        <v>0.5</v>
      </c>
      <c r="J26" s="169">
        <v>0.5</v>
      </c>
      <c r="K26" s="155">
        <v>0.5</v>
      </c>
      <c r="L26" s="169">
        <v>0.5</v>
      </c>
      <c r="M26" s="170">
        <v>1</v>
      </c>
      <c r="N26" s="168" t="s">
        <v>217</v>
      </c>
      <c r="O26" s="171" t="s">
        <v>223</v>
      </c>
      <c r="P26" s="159">
        <v>544029515.39499998</v>
      </c>
      <c r="Q26" s="303">
        <f>544029515.395+12813787.37</f>
        <v>556843302.76499999</v>
      </c>
      <c r="R26" s="172">
        <v>220977759.33999997</v>
      </c>
      <c r="S26" s="172"/>
      <c r="T26" s="161">
        <f t="shared" si="0"/>
        <v>0.20072959900067519</v>
      </c>
      <c r="U26" s="161">
        <f t="shared" si="1"/>
        <v>0.20072959900067519</v>
      </c>
      <c r="V26" s="155"/>
      <c r="W26" s="162">
        <v>0</v>
      </c>
      <c r="X26" s="155"/>
      <c r="Y26" s="162">
        <v>0</v>
      </c>
      <c r="Z26" s="163">
        <v>0</v>
      </c>
    </row>
    <row r="27" spans="1:26" s="164" customFormat="1" ht="145.5" customHeight="1" x14ac:dyDescent="0.35">
      <c r="A27" s="149" t="s">
        <v>152</v>
      </c>
      <c r="B27" s="165"/>
      <c r="C27" s="149"/>
      <c r="D27" s="166" t="s">
        <v>224</v>
      </c>
      <c r="E27" s="153" t="s">
        <v>39</v>
      </c>
      <c r="F27" s="167">
        <v>14</v>
      </c>
      <c r="G27" s="168" t="s">
        <v>351</v>
      </c>
      <c r="H27" s="168" t="s">
        <v>54</v>
      </c>
      <c r="I27" s="155">
        <v>0.5</v>
      </c>
      <c r="J27" s="169">
        <v>0.5</v>
      </c>
      <c r="K27" s="155">
        <v>0.5</v>
      </c>
      <c r="L27" s="169">
        <v>0.5</v>
      </c>
      <c r="M27" s="170">
        <v>1</v>
      </c>
      <c r="N27" s="168" t="s">
        <v>225</v>
      </c>
      <c r="O27" s="171" t="s">
        <v>195</v>
      </c>
      <c r="P27" s="159">
        <v>284872029.815</v>
      </c>
      <c r="Q27" s="303">
        <f>284872029.815+3000000</f>
        <v>287872029.815</v>
      </c>
      <c r="R27" s="172">
        <v>51038042.25</v>
      </c>
      <c r="S27" s="172"/>
      <c r="T27" s="161">
        <f t="shared" si="0"/>
        <v>8.9111430126348631E-2</v>
      </c>
      <c r="U27" s="161">
        <f t="shared" si="1"/>
        <v>8.9111430126348631E-2</v>
      </c>
      <c r="V27" s="155"/>
      <c r="W27" s="162">
        <v>0</v>
      </c>
      <c r="X27" s="155"/>
      <c r="Y27" s="162">
        <v>0</v>
      </c>
      <c r="Z27" s="163">
        <v>0</v>
      </c>
    </row>
    <row r="28" spans="1:26" s="164" customFormat="1" ht="123.75" customHeight="1" x14ac:dyDescent="0.35">
      <c r="A28" s="149" t="s">
        <v>152</v>
      </c>
      <c r="B28" s="165"/>
      <c r="C28" s="149"/>
      <c r="D28" s="166" t="s">
        <v>226</v>
      </c>
      <c r="E28" s="153" t="s">
        <v>39</v>
      </c>
      <c r="F28" s="154">
        <v>15</v>
      </c>
      <c r="G28" s="168" t="s">
        <v>227</v>
      </c>
      <c r="H28" s="168" t="s">
        <v>54</v>
      </c>
      <c r="I28" s="155">
        <v>0.5</v>
      </c>
      <c r="J28" s="169">
        <v>0.5</v>
      </c>
      <c r="K28" s="155">
        <v>0.5</v>
      </c>
      <c r="L28" s="169">
        <v>0.5</v>
      </c>
      <c r="M28" s="170">
        <v>1</v>
      </c>
      <c r="N28" s="168" t="s">
        <v>222</v>
      </c>
      <c r="O28" s="171" t="s">
        <v>195</v>
      </c>
      <c r="P28" s="159">
        <v>6500000</v>
      </c>
      <c r="Q28" s="159">
        <v>6500000</v>
      </c>
      <c r="R28" s="172">
        <v>465772.26</v>
      </c>
      <c r="S28" s="172"/>
      <c r="T28" s="161">
        <f t="shared" si="0"/>
        <v>3.5828635384615386E-2</v>
      </c>
      <c r="U28" s="161">
        <f t="shared" si="1"/>
        <v>3.5828635384615386E-2</v>
      </c>
      <c r="V28" s="155"/>
      <c r="W28" s="162">
        <v>0</v>
      </c>
      <c r="X28" s="155"/>
      <c r="Y28" s="162">
        <v>0</v>
      </c>
      <c r="Z28" s="163">
        <v>0</v>
      </c>
    </row>
    <row r="29" spans="1:26" s="164" customFormat="1" ht="84" x14ac:dyDescent="0.35">
      <c r="A29" s="149" t="s">
        <v>152</v>
      </c>
      <c r="B29" s="165"/>
      <c r="C29" s="149"/>
      <c r="D29" s="166" t="s">
        <v>192</v>
      </c>
      <c r="E29" s="153" t="s">
        <v>39</v>
      </c>
      <c r="F29" s="167">
        <v>16</v>
      </c>
      <c r="G29" s="168" t="s">
        <v>228</v>
      </c>
      <c r="H29" s="168" t="s">
        <v>54</v>
      </c>
      <c r="I29" s="155">
        <v>0.5</v>
      </c>
      <c r="J29" s="169">
        <v>0.5</v>
      </c>
      <c r="K29" s="155">
        <v>0.5</v>
      </c>
      <c r="L29" s="169">
        <v>0.5</v>
      </c>
      <c r="M29" s="170">
        <v>1</v>
      </c>
      <c r="N29" s="168" t="s">
        <v>229</v>
      </c>
      <c r="O29" s="171" t="s">
        <v>195</v>
      </c>
      <c r="P29" s="159">
        <v>74807872.900000006</v>
      </c>
      <c r="Q29" s="159">
        <v>74807872.900000006</v>
      </c>
      <c r="R29" s="172">
        <v>32964388.809999995</v>
      </c>
      <c r="S29" s="172"/>
      <c r="T29" s="161">
        <f t="shared" si="0"/>
        <v>0.2203270025740833</v>
      </c>
      <c r="U29" s="161">
        <f t="shared" si="1"/>
        <v>0.2203270025740833</v>
      </c>
      <c r="V29" s="155"/>
      <c r="W29" s="162">
        <v>0</v>
      </c>
      <c r="X29" s="155"/>
      <c r="Y29" s="162">
        <v>0</v>
      </c>
      <c r="Z29" s="163">
        <v>0</v>
      </c>
    </row>
    <row r="30" spans="1:26" s="164" customFormat="1" ht="84" x14ac:dyDescent="0.35">
      <c r="A30" s="149" t="s">
        <v>152</v>
      </c>
      <c r="B30" s="165"/>
      <c r="C30" s="149"/>
      <c r="D30" s="174" t="s">
        <v>209</v>
      </c>
      <c r="E30" s="153" t="s">
        <v>46</v>
      </c>
      <c r="F30" s="154">
        <v>17</v>
      </c>
      <c r="G30" s="168" t="s">
        <v>230</v>
      </c>
      <c r="H30" s="168" t="s">
        <v>54</v>
      </c>
      <c r="I30" s="155">
        <v>0.5</v>
      </c>
      <c r="J30" s="169">
        <v>0.5</v>
      </c>
      <c r="K30" s="155">
        <v>0.5</v>
      </c>
      <c r="L30" s="169">
        <v>0.5</v>
      </c>
      <c r="M30" s="170">
        <v>1</v>
      </c>
      <c r="N30" s="168" t="s">
        <v>231</v>
      </c>
      <c r="O30" s="171" t="s">
        <v>195</v>
      </c>
      <c r="P30" s="159">
        <v>840000</v>
      </c>
      <c r="Q30" s="159">
        <v>840000</v>
      </c>
      <c r="R30" s="172">
        <v>0</v>
      </c>
      <c r="S30" s="172"/>
      <c r="T30" s="161">
        <f t="shared" si="0"/>
        <v>0</v>
      </c>
      <c r="U30" s="161">
        <f t="shared" si="1"/>
        <v>0</v>
      </c>
      <c r="V30" s="155"/>
      <c r="W30" s="162">
        <v>0</v>
      </c>
      <c r="X30" s="155"/>
      <c r="Y30" s="162">
        <v>0</v>
      </c>
      <c r="Z30" s="163">
        <v>0</v>
      </c>
    </row>
    <row r="31" spans="1:26" s="32" customFormat="1" ht="84" x14ac:dyDescent="0.35">
      <c r="A31" s="36" t="s">
        <v>152</v>
      </c>
      <c r="B31" s="35"/>
      <c r="C31" s="36"/>
      <c r="D31" s="37" t="s">
        <v>218</v>
      </c>
      <c r="E31" s="22" t="s">
        <v>39</v>
      </c>
      <c r="F31" s="167">
        <v>18</v>
      </c>
      <c r="G31" s="34" t="s">
        <v>342</v>
      </c>
      <c r="H31" s="34" t="s">
        <v>54</v>
      </c>
      <c r="I31" s="33">
        <v>1</v>
      </c>
      <c r="J31" s="169">
        <v>1</v>
      </c>
      <c r="K31" s="33">
        <v>0</v>
      </c>
      <c r="L31" s="169">
        <v>0</v>
      </c>
      <c r="M31" s="106">
        <v>0</v>
      </c>
      <c r="N31" s="293" t="s">
        <v>341</v>
      </c>
      <c r="O31" s="294" t="s">
        <v>195</v>
      </c>
      <c r="P31" s="295">
        <v>6000000</v>
      </c>
      <c r="Q31" s="295">
        <v>0</v>
      </c>
      <c r="R31" s="107">
        <v>0</v>
      </c>
      <c r="S31" s="107"/>
      <c r="T31" s="102">
        <f t="shared" si="0"/>
        <v>0</v>
      </c>
      <c r="U31" s="102">
        <f t="shared" si="1"/>
        <v>0</v>
      </c>
      <c r="V31" s="25"/>
      <c r="W31" s="103">
        <v>0</v>
      </c>
      <c r="X31" s="25"/>
      <c r="Y31" s="103">
        <v>0</v>
      </c>
      <c r="Z31" s="104">
        <v>0</v>
      </c>
    </row>
    <row r="32" spans="1:26" s="32" customFormat="1" ht="99" customHeight="1" x14ac:dyDescent="0.35">
      <c r="A32" s="36" t="s">
        <v>152</v>
      </c>
      <c r="B32" s="35"/>
      <c r="C32" s="36"/>
      <c r="D32" s="296" t="s">
        <v>192</v>
      </c>
      <c r="E32" s="195" t="s">
        <v>46</v>
      </c>
      <c r="F32" s="154">
        <v>19</v>
      </c>
      <c r="G32" s="34" t="s">
        <v>343</v>
      </c>
      <c r="H32" s="34" t="s">
        <v>54</v>
      </c>
      <c r="I32" s="33">
        <v>1</v>
      </c>
      <c r="J32" s="169">
        <v>1</v>
      </c>
      <c r="K32" s="33">
        <v>0</v>
      </c>
      <c r="L32" s="169">
        <v>0</v>
      </c>
      <c r="M32" s="106">
        <v>0</v>
      </c>
      <c r="N32" s="293" t="s">
        <v>194</v>
      </c>
      <c r="O32" s="294" t="s">
        <v>195</v>
      </c>
      <c r="P32" s="295">
        <v>1500000</v>
      </c>
      <c r="Q32" s="295">
        <v>0</v>
      </c>
      <c r="R32" s="107">
        <v>1500000</v>
      </c>
      <c r="S32" s="107"/>
      <c r="T32" s="102">
        <f t="shared" si="0"/>
        <v>1</v>
      </c>
      <c r="U32" s="102">
        <f t="shared" si="1"/>
        <v>1</v>
      </c>
      <c r="V32" s="25"/>
      <c r="W32" s="103">
        <v>0</v>
      </c>
      <c r="X32" s="25"/>
      <c r="Y32" s="103">
        <v>0</v>
      </c>
      <c r="Z32" s="104">
        <v>0</v>
      </c>
    </row>
    <row r="33" spans="1:28" s="32" customFormat="1" ht="84" x14ac:dyDescent="0.35">
      <c r="A33" s="36" t="s">
        <v>148</v>
      </c>
      <c r="B33" s="35"/>
      <c r="C33" s="36"/>
      <c r="D33" s="297" t="s">
        <v>254</v>
      </c>
      <c r="E33" s="195" t="s">
        <v>46</v>
      </c>
      <c r="F33" s="167">
        <v>20</v>
      </c>
      <c r="G33" s="34" t="s">
        <v>344</v>
      </c>
      <c r="H33" s="34" t="s">
        <v>54</v>
      </c>
      <c r="I33" s="33">
        <v>1</v>
      </c>
      <c r="J33" s="169">
        <v>1</v>
      </c>
      <c r="K33" s="33">
        <v>0</v>
      </c>
      <c r="L33" s="169">
        <v>0</v>
      </c>
      <c r="M33" s="106">
        <v>0</v>
      </c>
      <c r="N33" s="298" t="s">
        <v>413</v>
      </c>
      <c r="O33" s="294" t="s">
        <v>195</v>
      </c>
      <c r="P33" s="295">
        <v>4200000</v>
      </c>
      <c r="Q33" s="295">
        <v>0</v>
      </c>
      <c r="R33" s="107">
        <v>2327500</v>
      </c>
      <c r="S33" s="107"/>
      <c r="T33" s="102">
        <f t="shared" si="0"/>
        <v>0.5541666666666667</v>
      </c>
      <c r="U33" s="102">
        <f t="shared" si="1"/>
        <v>0.5541666666666667</v>
      </c>
      <c r="V33" s="25"/>
      <c r="W33" s="103">
        <v>0</v>
      </c>
      <c r="X33" s="25"/>
      <c r="Y33" s="103">
        <v>0</v>
      </c>
      <c r="Z33" s="104">
        <v>0</v>
      </c>
    </row>
    <row r="34" spans="1:28" s="32" customFormat="1" ht="84" x14ac:dyDescent="0.35">
      <c r="A34" s="36" t="s">
        <v>152</v>
      </c>
      <c r="B34" s="35"/>
      <c r="C34" s="36"/>
      <c r="D34" s="37" t="s">
        <v>226</v>
      </c>
      <c r="E34" s="22" t="s">
        <v>46</v>
      </c>
      <c r="F34" s="154">
        <v>21</v>
      </c>
      <c r="G34" s="168" t="s">
        <v>398</v>
      </c>
      <c r="H34" s="34" t="s">
        <v>54</v>
      </c>
      <c r="I34" s="33">
        <v>0</v>
      </c>
      <c r="J34" s="169">
        <v>0</v>
      </c>
      <c r="K34" s="33">
        <v>1</v>
      </c>
      <c r="L34" s="169">
        <v>0</v>
      </c>
      <c r="M34" s="106">
        <v>0</v>
      </c>
      <c r="N34" s="34" t="s">
        <v>349</v>
      </c>
      <c r="O34" s="108" t="s">
        <v>195</v>
      </c>
      <c r="P34" s="111">
        <v>0</v>
      </c>
      <c r="Q34" s="107">
        <v>20000000</v>
      </c>
      <c r="R34" s="107"/>
      <c r="S34" s="107"/>
      <c r="T34" s="102">
        <f t="shared" si="0"/>
        <v>0</v>
      </c>
      <c r="U34" s="102">
        <f t="shared" si="1"/>
        <v>0</v>
      </c>
      <c r="V34" s="25"/>
      <c r="W34" s="103">
        <v>0</v>
      </c>
      <c r="X34" s="25"/>
      <c r="Y34" s="103">
        <v>0</v>
      </c>
      <c r="Z34" s="104">
        <v>0</v>
      </c>
    </row>
    <row r="35" spans="1:28" s="32" customFormat="1" ht="84" x14ac:dyDescent="0.35">
      <c r="A35" s="36" t="s">
        <v>152</v>
      </c>
      <c r="B35" s="35"/>
      <c r="C35" s="36"/>
      <c r="D35" s="37" t="s">
        <v>226</v>
      </c>
      <c r="E35" s="22" t="s">
        <v>46</v>
      </c>
      <c r="F35" s="167">
        <v>22</v>
      </c>
      <c r="G35" s="168" t="s">
        <v>397</v>
      </c>
      <c r="H35" s="34" t="s">
        <v>54</v>
      </c>
      <c r="I35" s="33">
        <v>0</v>
      </c>
      <c r="J35" s="169">
        <v>0</v>
      </c>
      <c r="K35" s="33">
        <v>1</v>
      </c>
      <c r="L35" s="169">
        <v>0</v>
      </c>
      <c r="M35" s="106">
        <v>0</v>
      </c>
      <c r="N35" s="34" t="s">
        <v>350</v>
      </c>
      <c r="O35" s="108" t="s">
        <v>195</v>
      </c>
      <c r="P35" s="111">
        <v>0</v>
      </c>
      <c r="Q35" s="107">
        <v>6000000</v>
      </c>
      <c r="R35" s="107"/>
      <c r="S35" s="107"/>
      <c r="T35" s="102">
        <f t="shared" si="0"/>
        <v>0</v>
      </c>
      <c r="U35" s="102">
        <f t="shared" si="1"/>
        <v>0</v>
      </c>
      <c r="V35" s="25"/>
      <c r="W35" s="103">
        <v>0</v>
      </c>
      <c r="X35" s="25"/>
      <c r="Y35" s="103">
        <v>0</v>
      </c>
      <c r="Z35" s="104">
        <v>0</v>
      </c>
    </row>
    <row r="36" spans="1:28" s="56" customFormat="1" ht="22.5" customHeight="1" thickBot="1" x14ac:dyDescent="0.4">
      <c r="A36" s="113"/>
      <c r="B36" s="113"/>
      <c r="C36" s="113"/>
      <c r="D36" s="114" t="s">
        <v>140</v>
      </c>
      <c r="E36" s="115"/>
      <c r="F36" s="116"/>
      <c r="G36" s="117"/>
      <c r="H36" s="118"/>
      <c r="I36" s="118"/>
      <c r="J36" s="119">
        <v>9</v>
      </c>
      <c r="K36" s="118"/>
      <c r="L36" s="119">
        <v>8</v>
      </c>
      <c r="M36" s="120">
        <v>17</v>
      </c>
      <c r="N36" s="118"/>
      <c r="O36" s="117"/>
      <c r="P36" s="121">
        <f>SUM(P14:P35)</f>
        <v>2209639391.2650003</v>
      </c>
      <c r="Q36" s="121">
        <f>SUM(Q14:Q35)</f>
        <v>2232753178.6350002</v>
      </c>
      <c r="R36" s="121">
        <f>SUM(R14:R35)</f>
        <v>953453184.13999987</v>
      </c>
      <c r="S36" s="121">
        <v>0</v>
      </c>
      <c r="T36" s="122">
        <v>0</v>
      </c>
      <c r="U36" s="123">
        <v>0</v>
      </c>
      <c r="V36" s="299">
        <f>SUM(P36:Q36)</f>
        <v>4442392569.9000006</v>
      </c>
      <c r="W36" s="124">
        <v>0</v>
      </c>
      <c r="X36" s="125"/>
      <c r="Y36" s="126">
        <v>0</v>
      </c>
      <c r="Z36" s="127"/>
      <c r="AA36" s="32"/>
      <c r="AB36" s="32"/>
    </row>
    <row r="37" spans="1:28" s="17" customFormat="1" ht="23.25" customHeight="1" thickBot="1" x14ac:dyDescent="0.3">
      <c r="A37" s="128" t="s">
        <v>141</v>
      </c>
      <c r="B37" s="129"/>
      <c r="C37" s="129"/>
      <c r="D37" s="129"/>
      <c r="E37" s="130"/>
      <c r="F37" s="131"/>
      <c r="G37" s="129"/>
      <c r="H37" s="129"/>
      <c r="I37" s="129"/>
      <c r="J37" s="132">
        <v>0.52941176470588236</v>
      </c>
      <c r="K37" s="129"/>
      <c r="L37" s="132">
        <v>0.47058823529411764</v>
      </c>
      <c r="M37" s="132">
        <v>1</v>
      </c>
      <c r="N37" s="129"/>
      <c r="O37" s="129"/>
      <c r="P37" s="129"/>
      <c r="Q37" s="129"/>
      <c r="R37" s="129"/>
      <c r="S37" s="129"/>
      <c r="T37" s="129"/>
      <c r="U37" s="129"/>
      <c r="V37" s="128"/>
      <c r="W37" s="62">
        <v>0</v>
      </c>
      <c r="X37" s="58"/>
      <c r="Y37" s="62">
        <v>0</v>
      </c>
      <c r="Z37" s="133">
        <v>0</v>
      </c>
    </row>
    <row r="38" spans="1:28" s="17" customFormat="1" ht="23.25" customHeight="1" thickBot="1" x14ac:dyDescent="0.3">
      <c r="A38" s="66"/>
      <c r="B38" s="67"/>
      <c r="C38" s="67"/>
      <c r="D38" s="68">
        <v>0.11764705882352941</v>
      </c>
      <c r="E38" s="67" t="s">
        <v>142</v>
      </c>
      <c r="F38" s="134"/>
      <c r="G38" s="67"/>
      <c r="H38" s="67"/>
      <c r="I38" s="67"/>
      <c r="J38" s="70">
        <v>0.75</v>
      </c>
      <c r="K38" s="67"/>
      <c r="L38" s="70">
        <v>0.25</v>
      </c>
      <c r="M38" s="70">
        <v>1</v>
      </c>
      <c r="N38" s="67"/>
      <c r="O38" s="67"/>
      <c r="P38" s="67"/>
      <c r="Q38" s="67"/>
      <c r="R38" s="67"/>
      <c r="S38" s="67"/>
      <c r="T38" s="67"/>
      <c r="U38" s="67"/>
      <c r="V38" s="135"/>
      <c r="W38" s="136">
        <v>0</v>
      </c>
      <c r="X38" s="67"/>
      <c r="Y38" s="71">
        <v>0</v>
      </c>
      <c r="Z38" s="80">
        <v>0</v>
      </c>
    </row>
    <row r="39" spans="1:28" s="17" customFormat="1" ht="23.25" customHeight="1" thickBot="1" x14ac:dyDescent="0.3">
      <c r="A39" s="137"/>
      <c r="B39" s="138"/>
      <c r="C39" s="138"/>
      <c r="D39" s="139">
        <v>0.88235294117647056</v>
      </c>
      <c r="E39" s="138" t="s">
        <v>143</v>
      </c>
      <c r="F39" s="140"/>
      <c r="G39" s="138"/>
      <c r="H39" s="138"/>
      <c r="I39" s="138"/>
      <c r="J39" s="141">
        <v>0.5</v>
      </c>
      <c r="K39" s="138"/>
      <c r="L39" s="141">
        <v>0.5</v>
      </c>
      <c r="M39" s="141">
        <v>1</v>
      </c>
      <c r="N39" s="138"/>
      <c r="O39" s="138"/>
      <c r="P39" s="138"/>
      <c r="Q39" s="138"/>
      <c r="R39" s="138"/>
      <c r="S39" s="138"/>
      <c r="T39" s="138"/>
      <c r="U39" s="138"/>
      <c r="V39" s="142"/>
      <c r="W39" s="143">
        <v>0</v>
      </c>
      <c r="X39" s="144"/>
      <c r="Y39" s="145">
        <v>0</v>
      </c>
      <c r="Z39" s="146">
        <v>0</v>
      </c>
    </row>
    <row r="40" spans="1:28" s="17" customFormat="1" ht="21" customHeight="1" thickBot="1" x14ac:dyDescent="0.3">
      <c r="A40" s="66"/>
      <c r="B40" s="67"/>
      <c r="C40" s="67"/>
      <c r="D40" s="78">
        <v>17</v>
      </c>
      <c r="E40" s="67" t="s">
        <v>144</v>
      </c>
      <c r="F40" s="134"/>
      <c r="G40" s="67"/>
      <c r="H40" s="67"/>
      <c r="I40" s="67"/>
      <c r="J40" s="79"/>
      <c r="K40" s="67"/>
      <c r="L40" s="79"/>
      <c r="M40" s="79"/>
      <c r="N40" s="67"/>
      <c r="O40" s="67"/>
      <c r="P40" s="67"/>
      <c r="Q40" s="67"/>
      <c r="R40" s="67"/>
      <c r="S40" s="67"/>
      <c r="T40" s="67"/>
      <c r="U40" s="67"/>
      <c r="V40" s="67"/>
      <c r="W40" s="79"/>
      <c r="X40" s="67"/>
      <c r="Y40" s="79"/>
      <c r="Z40" s="80"/>
    </row>
    <row r="41" spans="1:28" x14ac:dyDescent="0.35">
      <c r="J41" s="82"/>
      <c r="K41" s="82"/>
      <c r="AA41" s="83"/>
      <c r="AB41" s="32"/>
    </row>
    <row r="42" spans="1:28" ht="15" hidden="1" x14ac:dyDescent="0.25">
      <c r="A42" s="4" t="s">
        <v>46</v>
      </c>
      <c r="J42" s="82"/>
      <c r="K42" s="82"/>
      <c r="AA42" s="83"/>
      <c r="AB42" s="32"/>
    </row>
    <row r="43" spans="1:28" ht="15" hidden="1" x14ac:dyDescent="0.25">
      <c r="A43" s="4" t="s">
        <v>39</v>
      </c>
      <c r="J43" s="82"/>
      <c r="K43" s="82"/>
      <c r="AA43" s="83"/>
      <c r="AB43" s="32"/>
    </row>
    <row r="44" spans="1:28" ht="15" hidden="1" x14ac:dyDescent="0.25">
      <c r="A44" s="4" t="s">
        <v>195</v>
      </c>
      <c r="J44" s="82"/>
      <c r="K44" s="82"/>
      <c r="AA44" s="83"/>
      <c r="AB44" s="32"/>
    </row>
    <row r="45" spans="1:28" ht="15" hidden="1" x14ac:dyDescent="0.25">
      <c r="A45" s="4" t="s">
        <v>232</v>
      </c>
      <c r="J45" s="82"/>
      <c r="K45" s="82"/>
      <c r="AA45" s="83"/>
      <c r="AB45" s="32"/>
    </row>
    <row r="46" spans="1:28" ht="15" hidden="1" x14ac:dyDescent="0.25">
      <c r="A46" s="4" t="s">
        <v>233</v>
      </c>
      <c r="J46" s="82"/>
      <c r="K46" s="82"/>
      <c r="AA46" s="83"/>
      <c r="AB46" s="32"/>
    </row>
    <row r="47" spans="1:28" ht="15" hidden="1" x14ac:dyDescent="0.25">
      <c r="A47" s="4" t="s">
        <v>223</v>
      </c>
      <c r="J47" s="82"/>
      <c r="K47" s="82"/>
      <c r="AA47" s="83"/>
      <c r="AB47" s="32"/>
    </row>
    <row r="48" spans="1:28" ht="15" hidden="1" x14ac:dyDescent="0.25">
      <c r="A48" s="4" t="s">
        <v>148</v>
      </c>
      <c r="J48" s="82"/>
      <c r="K48" s="82"/>
      <c r="AA48" s="83"/>
      <c r="AB48" s="32"/>
    </row>
    <row r="49" spans="1:28" ht="15" hidden="1" x14ac:dyDescent="0.25">
      <c r="A49" s="4" t="s">
        <v>149</v>
      </c>
      <c r="J49" s="82"/>
      <c r="K49" s="82"/>
      <c r="AA49" s="83"/>
      <c r="AB49" s="32"/>
    </row>
    <row r="50" spans="1:28" ht="15" hidden="1" x14ac:dyDescent="0.25">
      <c r="A50" s="4" t="s">
        <v>129</v>
      </c>
      <c r="J50" s="82"/>
      <c r="K50" s="82"/>
      <c r="AA50" s="83"/>
      <c r="AB50" s="32"/>
    </row>
    <row r="51" spans="1:28" ht="15" hidden="1" x14ac:dyDescent="0.25">
      <c r="A51" s="4" t="s">
        <v>150</v>
      </c>
      <c r="J51" s="82"/>
      <c r="K51" s="82"/>
      <c r="AA51" s="83"/>
      <c r="AB51" s="32"/>
    </row>
    <row r="52" spans="1:28" ht="15" hidden="1" x14ac:dyDescent="0.25">
      <c r="A52" s="4" t="s">
        <v>66</v>
      </c>
      <c r="J52" s="82"/>
      <c r="K52" s="82"/>
      <c r="AA52" s="83"/>
      <c r="AB52" s="32"/>
    </row>
    <row r="53" spans="1:28" ht="15" hidden="1" x14ac:dyDescent="0.25">
      <c r="A53" s="4" t="s">
        <v>151</v>
      </c>
      <c r="J53" s="82"/>
      <c r="K53" s="82"/>
      <c r="AA53" s="83"/>
      <c r="AB53" s="32"/>
    </row>
    <row r="54" spans="1:28" ht="15" hidden="1" x14ac:dyDescent="0.25">
      <c r="A54" s="4" t="s">
        <v>37</v>
      </c>
      <c r="J54" s="82"/>
      <c r="K54" s="82"/>
      <c r="AA54" s="83"/>
      <c r="AB54" s="32"/>
    </row>
    <row r="55" spans="1:28" ht="15" hidden="1" x14ac:dyDescent="0.25">
      <c r="A55" s="4" t="s">
        <v>152</v>
      </c>
      <c r="J55" s="82"/>
      <c r="K55" s="82"/>
      <c r="AA55" s="83"/>
      <c r="AB55" s="32"/>
    </row>
    <row r="56" spans="1:28" ht="15" hidden="1" x14ac:dyDescent="0.25">
      <c r="A56" s="4" t="s">
        <v>153</v>
      </c>
      <c r="AA56" s="83"/>
      <c r="AB56" s="32"/>
    </row>
    <row r="57" spans="1:28" s="17" customFormat="1" ht="15" hidden="1" x14ac:dyDescent="0.25">
      <c r="A57" s="4" t="s">
        <v>153</v>
      </c>
      <c r="B57" s="4"/>
      <c r="C57" s="4"/>
      <c r="D57" s="4"/>
      <c r="E57" s="4"/>
      <c r="F57" s="147"/>
      <c r="G57" s="4"/>
      <c r="H57" s="4"/>
      <c r="I57" s="4"/>
      <c r="J57" s="4"/>
      <c r="K57" s="5"/>
      <c r="L57" s="5"/>
      <c r="M57" s="5"/>
      <c r="N57" s="4"/>
      <c r="O57" s="4"/>
      <c r="P57" s="4"/>
      <c r="Q57" s="4"/>
      <c r="R57" s="4"/>
      <c r="S57" s="4"/>
      <c r="T57" s="4"/>
      <c r="U57" s="4"/>
      <c r="V57" s="4"/>
      <c r="W57" s="4"/>
      <c r="X57" s="4"/>
      <c r="Y57" s="4"/>
      <c r="Z57" s="5"/>
      <c r="AA57" s="83"/>
      <c r="AB57" s="32"/>
    </row>
    <row r="58" spans="1:28" s="32" customFormat="1" ht="15" hidden="1" x14ac:dyDescent="0.25">
      <c r="A58" s="4" t="s">
        <v>153</v>
      </c>
      <c r="B58" s="4"/>
      <c r="C58" s="4"/>
      <c r="D58" s="4"/>
      <c r="E58" s="4"/>
      <c r="F58" s="147"/>
      <c r="G58" s="4"/>
      <c r="H58" s="4"/>
      <c r="I58" s="4"/>
      <c r="J58" s="4"/>
      <c r="K58" s="5"/>
      <c r="L58" s="5"/>
      <c r="M58" s="5"/>
      <c r="N58" s="4"/>
      <c r="O58" s="4"/>
      <c r="P58" s="4"/>
      <c r="Q58" s="4"/>
      <c r="R58" s="4"/>
      <c r="S58" s="4"/>
      <c r="T58" s="4"/>
      <c r="U58" s="4"/>
      <c r="V58" s="4"/>
      <c r="W58" s="4"/>
      <c r="X58" s="4"/>
      <c r="Y58" s="4"/>
      <c r="Z58" s="5"/>
      <c r="AA58" s="83"/>
    </row>
    <row r="59" spans="1:28" s="32" customFormat="1" ht="15" hidden="1" x14ac:dyDescent="0.25">
      <c r="A59" s="4" t="s">
        <v>153</v>
      </c>
      <c r="B59" s="4"/>
      <c r="C59" s="4"/>
      <c r="D59" s="4"/>
      <c r="E59" s="4"/>
      <c r="F59" s="147"/>
      <c r="G59" s="4"/>
      <c r="H59" s="4"/>
      <c r="I59" s="4"/>
      <c r="J59" s="4"/>
      <c r="K59" s="5"/>
      <c r="L59" s="5"/>
      <c r="M59" s="5"/>
      <c r="N59" s="4"/>
      <c r="O59" s="4"/>
      <c r="P59" s="4"/>
      <c r="Q59" s="4"/>
      <c r="R59" s="4"/>
      <c r="S59" s="4"/>
      <c r="T59" s="4"/>
      <c r="U59" s="4"/>
      <c r="V59" s="4"/>
      <c r="W59" s="4"/>
      <c r="X59" s="4"/>
      <c r="Y59" s="4"/>
      <c r="Z59" s="5"/>
      <c r="AA59" s="83"/>
    </row>
    <row r="60" spans="1:28" s="32" customFormat="1" ht="15" hidden="1" x14ac:dyDescent="0.25">
      <c r="A60" s="4" t="s">
        <v>153</v>
      </c>
      <c r="B60" s="4"/>
      <c r="C60" s="4"/>
      <c r="D60" s="4"/>
      <c r="E60" s="4"/>
      <c r="F60" s="147"/>
      <c r="G60" s="4"/>
      <c r="H60" s="4"/>
      <c r="I60" s="4"/>
      <c r="J60" s="4"/>
      <c r="K60" s="5"/>
      <c r="L60" s="5"/>
      <c r="M60" s="5"/>
      <c r="N60" s="4"/>
      <c r="O60" s="4"/>
      <c r="P60" s="4"/>
      <c r="Q60" s="4"/>
      <c r="R60" s="4"/>
      <c r="S60" s="4"/>
      <c r="T60" s="4"/>
      <c r="U60" s="4"/>
      <c r="V60" s="4"/>
      <c r="W60" s="4"/>
      <c r="X60" s="4"/>
      <c r="Y60" s="4"/>
      <c r="Z60" s="5"/>
      <c r="AA60" s="83"/>
    </row>
    <row r="61" spans="1:28" s="32" customFormat="1" ht="15" hidden="1" x14ac:dyDescent="0.25">
      <c r="A61" s="4" t="s">
        <v>153</v>
      </c>
      <c r="B61" s="4"/>
      <c r="C61" s="4"/>
      <c r="D61" s="4"/>
      <c r="E61" s="4"/>
      <c r="F61" s="147"/>
      <c r="G61" s="4"/>
      <c r="H61" s="4"/>
      <c r="I61" s="4"/>
      <c r="J61" s="4"/>
      <c r="K61" s="5"/>
      <c r="L61" s="5"/>
      <c r="M61" s="5"/>
      <c r="N61" s="4"/>
      <c r="O61" s="4"/>
      <c r="P61" s="4"/>
      <c r="Q61" s="4"/>
      <c r="R61" s="4"/>
      <c r="S61" s="4"/>
      <c r="T61" s="4"/>
      <c r="U61" s="4"/>
      <c r="V61" s="4"/>
      <c r="W61" s="4"/>
      <c r="X61" s="4"/>
      <c r="Y61" s="4"/>
      <c r="Z61" s="5"/>
      <c r="AA61" s="83"/>
    </row>
    <row r="62" spans="1:28" s="32" customFormat="1" ht="15" hidden="1" x14ac:dyDescent="0.25">
      <c r="A62" s="4" t="s">
        <v>153</v>
      </c>
      <c r="B62" s="4"/>
      <c r="C62" s="4"/>
      <c r="D62" s="4"/>
      <c r="E62" s="4"/>
      <c r="F62" s="147"/>
      <c r="G62" s="4"/>
      <c r="H62" s="4"/>
      <c r="I62" s="4"/>
      <c r="J62" s="4"/>
      <c r="K62" s="5"/>
      <c r="L62" s="5"/>
      <c r="M62" s="5"/>
      <c r="N62" s="4"/>
      <c r="O62" s="4"/>
      <c r="P62" s="4"/>
      <c r="Q62" s="4"/>
      <c r="R62" s="4"/>
      <c r="S62" s="4"/>
      <c r="T62" s="4"/>
      <c r="U62" s="4"/>
      <c r="V62" s="4"/>
      <c r="W62" s="4"/>
      <c r="X62" s="4"/>
      <c r="Y62" s="4"/>
      <c r="Z62" s="5"/>
      <c r="AA62" s="83"/>
    </row>
    <row r="63" spans="1:28" s="32" customFormat="1" ht="15" hidden="1" x14ac:dyDescent="0.25">
      <c r="A63" s="4" t="s">
        <v>153</v>
      </c>
      <c r="B63" s="4"/>
      <c r="C63" s="4"/>
      <c r="D63" s="4"/>
      <c r="E63" s="4"/>
      <c r="F63" s="147"/>
      <c r="G63" s="4"/>
      <c r="H63" s="4"/>
      <c r="I63" s="4"/>
      <c r="J63" s="4"/>
      <c r="K63" s="5"/>
      <c r="L63" s="5"/>
      <c r="M63" s="5"/>
      <c r="N63" s="4"/>
      <c r="O63" s="4"/>
      <c r="P63" s="4"/>
      <c r="Q63" s="4"/>
      <c r="R63" s="4"/>
      <c r="S63" s="4"/>
      <c r="T63" s="4"/>
      <c r="U63" s="4"/>
      <c r="V63" s="4"/>
      <c r="W63" s="4"/>
      <c r="X63" s="4"/>
      <c r="Y63" s="4"/>
      <c r="Z63" s="5"/>
      <c r="AA63" s="83"/>
    </row>
    <row r="64" spans="1:28" s="56" customFormat="1" ht="15" hidden="1" x14ac:dyDescent="0.25">
      <c r="A64" s="4" t="s">
        <v>153</v>
      </c>
      <c r="B64" s="4"/>
      <c r="C64" s="4"/>
      <c r="D64" s="4"/>
      <c r="E64" s="4"/>
      <c r="F64" s="147"/>
      <c r="G64" s="4"/>
      <c r="H64" s="4"/>
      <c r="I64" s="4"/>
      <c r="J64" s="4"/>
      <c r="K64" s="5"/>
      <c r="L64" s="5"/>
      <c r="M64" s="5"/>
      <c r="N64" s="4"/>
      <c r="O64" s="4"/>
      <c r="P64" s="4"/>
      <c r="Q64" s="4"/>
      <c r="R64" s="4"/>
      <c r="S64" s="4"/>
      <c r="T64" s="4"/>
      <c r="U64" s="4"/>
      <c r="V64" s="4"/>
      <c r="W64" s="4"/>
      <c r="X64" s="4"/>
      <c r="Y64" s="4"/>
      <c r="Z64" s="5"/>
      <c r="AA64" s="83"/>
      <c r="AB64" s="32"/>
    </row>
    <row r="65" spans="1:28" s="56" customFormat="1" ht="15" hidden="1" x14ac:dyDescent="0.25">
      <c r="A65" s="4" t="s">
        <v>153</v>
      </c>
      <c r="B65" s="4"/>
      <c r="C65" s="4"/>
      <c r="D65" s="4"/>
      <c r="E65" s="4"/>
      <c r="F65" s="147"/>
      <c r="G65" s="4"/>
      <c r="H65" s="4"/>
      <c r="I65" s="4"/>
      <c r="J65" s="4"/>
      <c r="K65" s="5"/>
      <c r="L65" s="5"/>
      <c r="M65" s="5"/>
      <c r="N65" s="4"/>
      <c r="O65" s="4"/>
      <c r="P65" s="4"/>
      <c r="Q65" s="4"/>
      <c r="R65" s="4"/>
      <c r="S65" s="4"/>
      <c r="T65" s="4"/>
      <c r="U65" s="4"/>
      <c r="V65" s="4"/>
      <c r="W65" s="4"/>
      <c r="X65" s="4"/>
      <c r="Y65" s="4"/>
      <c r="Z65" s="5"/>
      <c r="AA65" s="83"/>
      <c r="AB65" s="32"/>
    </row>
    <row r="66" spans="1:28" s="56" customFormat="1" ht="15" hidden="1" x14ac:dyDescent="0.25">
      <c r="A66" s="4" t="s">
        <v>153</v>
      </c>
      <c r="B66" s="4"/>
      <c r="C66" s="4"/>
      <c r="D66" s="4"/>
      <c r="E66" s="4"/>
      <c r="F66" s="147"/>
      <c r="G66" s="4"/>
      <c r="H66" s="4"/>
      <c r="I66" s="4"/>
      <c r="J66" s="4"/>
      <c r="K66" s="5"/>
      <c r="L66" s="5"/>
      <c r="M66" s="5"/>
      <c r="N66" s="4"/>
      <c r="O66" s="4"/>
      <c r="P66" s="4"/>
      <c r="Q66" s="4"/>
      <c r="R66" s="4"/>
      <c r="S66" s="4"/>
      <c r="T66" s="4"/>
      <c r="U66" s="4"/>
      <c r="V66" s="4"/>
      <c r="W66" s="4"/>
      <c r="X66" s="4"/>
      <c r="Y66" s="4"/>
      <c r="Z66" s="5"/>
      <c r="AA66" s="83"/>
      <c r="AB66" s="32"/>
    </row>
    <row r="67" spans="1:28" ht="15" hidden="1" x14ac:dyDescent="0.25">
      <c r="A67" s="4" t="s">
        <v>153</v>
      </c>
      <c r="AA67" s="83"/>
      <c r="AB67" s="32"/>
    </row>
    <row r="68" spans="1:28" ht="15" hidden="1" x14ac:dyDescent="0.25">
      <c r="A68" s="4" t="s">
        <v>153</v>
      </c>
      <c r="K68" s="4"/>
      <c r="L68" s="4"/>
      <c r="M68" s="4"/>
      <c r="AA68" s="83"/>
    </row>
    <row r="69" spans="1:28" ht="12.75" hidden="1" customHeight="1" x14ac:dyDescent="0.25">
      <c r="A69" s="4" t="s">
        <v>154</v>
      </c>
      <c r="AA69" s="83"/>
    </row>
    <row r="70" spans="1:28" x14ac:dyDescent="0.35">
      <c r="F70" s="4"/>
      <c r="K70" s="4"/>
      <c r="L70" s="4"/>
      <c r="M70" s="4"/>
      <c r="Z70" s="4"/>
      <c r="AA70" s="83"/>
    </row>
    <row r="71" spans="1:28" x14ac:dyDescent="0.35">
      <c r="F71" s="4"/>
      <c r="K71" s="4"/>
      <c r="L71" s="4"/>
      <c r="M71" s="4"/>
      <c r="Z71" s="4"/>
    </row>
    <row r="72" spans="1:28" x14ac:dyDescent="0.35">
      <c r="F72" s="4"/>
      <c r="K72" s="4"/>
      <c r="L72" s="4"/>
      <c r="M72" s="4"/>
      <c r="Z72" s="4"/>
    </row>
    <row r="73" spans="1:28" x14ac:dyDescent="0.35">
      <c r="F73" s="4"/>
      <c r="K73" s="4"/>
      <c r="L73" s="4"/>
      <c r="M73" s="4"/>
      <c r="Z73" s="4"/>
    </row>
    <row r="74" spans="1:28" x14ac:dyDescent="0.35">
      <c r="F74" s="4"/>
      <c r="K74" s="4"/>
      <c r="L74" s="4"/>
      <c r="M74" s="4"/>
      <c r="Z74" s="4"/>
    </row>
    <row r="75" spans="1:28" x14ac:dyDescent="0.35">
      <c r="F75" s="4"/>
      <c r="K75" s="4"/>
      <c r="L75" s="4"/>
      <c r="M75" s="4"/>
      <c r="Z75" s="4"/>
    </row>
    <row r="76" spans="1:28" x14ac:dyDescent="0.35">
      <c r="F76" s="4"/>
      <c r="K76" s="4"/>
      <c r="L76" s="4"/>
      <c r="M76" s="4"/>
      <c r="Z76" s="4"/>
    </row>
    <row r="77" spans="1:28" x14ac:dyDescent="0.35">
      <c r="F77" s="4"/>
      <c r="K77" s="4"/>
      <c r="L77" s="4"/>
      <c r="M77" s="4"/>
      <c r="Z77" s="4"/>
    </row>
    <row r="78" spans="1:28" x14ac:dyDescent="0.35">
      <c r="F78" s="4"/>
      <c r="K78" s="4"/>
      <c r="L78" s="4"/>
      <c r="M78" s="4"/>
      <c r="Z78" s="4"/>
    </row>
    <row r="79" spans="1:28" x14ac:dyDescent="0.35">
      <c r="F79" s="4"/>
      <c r="K79" s="4"/>
      <c r="L79" s="4"/>
      <c r="M79" s="4"/>
      <c r="Z79" s="4"/>
    </row>
    <row r="80" spans="1:28" x14ac:dyDescent="0.35">
      <c r="F80" s="4"/>
      <c r="K80" s="4"/>
      <c r="L80" s="4"/>
      <c r="M80" s="4"/>
      <c r="Z80" s="4"/>
    </row>
    <row r="81" spans="6:26" x14ac:dyDescent="0.35">
      <c r="F81" s="4"/>
      <c r="K81" s="4"/>
      <c r="L81" s="4"/>
      <c r="M81" s="4"/>
      <c r="Z81" s="4"/>
    </row>
    <row r="82" spans="6:26" x14ac:dyDescent="0.35">
      <c r="F82" s="4"/>
      <c r="K82" s="4"/>
      <c r="L82" s="4"/>
      <c r="M82" s="4"/>
      <c r="Z82" s="4"/>
    </row>
    <row r="83" spans="6:26" x14ac:dyDescent="0.35">
      <c r="F83" s="4"/>
      <c r="K83" s="4"/>
      <c r="L83" s="4"/>
      <c r="M83" s="4"/>
      <c r="Z83" s="4"/>
    </row>
    <row r="84" spans="6:26" x14ac:dyDescent="0.35">
      <c r="F84" s="4"/>
      <c r="K84" s="4"/>
      <c r="L84" s="4"/>
      <c r="M84" s="4"/>
      <c r="Z84" s="4"/>
    </row>
    <row r="85" spans="6:26" x14ac:dyDescent="0.35">
      <c r="F85" s="4"/>
      <c r="K85" s="4"/>
      <c r="L85" s="4"/>
      <c r="M85" s="4"/>
      <c r="Z85" s="4"/>
    </row>
    <row r="86" spans="6:26" x14ac:dyDescent="0.35">
      <c r="F86" s="4"/>
      <c r="K86" s="4"/>
      <c r="L86" s="4"/>
      <c r="M86" s="4"/>
      <c r="Z86" s="4"/>
    </row>
    <row r="87" spans="6:26" x14ac:dyDescent="0.35">
      <c r="F87" s="4"/>
      <c r="K87" s="4"/>
      <c r="L87" s="4"/>
      <c r="M87" s="4"/>
      <c r="Z87" s="4"/>
    </row>
    <row r="88" spans="6:26" x14ac:dyDescent="0.35">
      <c r="F88" s="4"/>
      <c r="K88" s="4"/>
      <c r="L88" s="4"/>
      <c r="M88" s="4"/>
      <c r="Z88" s="4"/>
    </row>
    <row r="89" spans="6:26" x14ac:dyDescent="0.35">
      <c r="F89" s="4"/>
      <c r="K89" s="4"/>
      <c r="L89" s="4"/>
      <c r="M89" s="4"/>
      <c r="Z89" s="4"/>
    </row>
    <row r="90" spans="6:26" x14ac:dyDescent="0.35">
      <c r="F90" s="4"/>
      <c r="K90" s="4"/>
      <c r="L90" s="4"/>
      <c r="M90" s="4"/>
      <c r="Z90" s="4"/>
    </row>
    <row r="91" spans="6:26" x14ac:dyDescent="0.35">
      <c r="F91" s="4"/>
      <c r="K91" s="4"/>
      <c r="L91" s="4"/>
      <c r="M91" s="4"/>
      <c r="Z91" s="4"/>
    </row>
    <row r="92" spans="6:26" x14ac:dyDescent="0.35">
      <c r="F92" s="4"/>
      <c r="K92" s="4"/>
      <c r="L92" s="4"/>
      <c r="M92" s="4"/>
      <c r="Z92" s="4"/>
    </row>
    <row r="93" spans="6:26" x14ac:dyDescent="0.35">
      <c r="F93" s="4"/>
      <c r="K93" s="4"/>
      <c r="L93" s="4"/>
      <c r="M93" s="4"/>
      <c r="Z93" s="4"/>
    </row>
    <row r="94" spans="6:26" x14ac:dyDescent="0.35">
      <c r="F94" s="4"/>
      <c r="K94" s="4"/>
      <c r="L94" s="4"/>
      <c r="M94" s="4"/>
      <c r="Z94" s="4"/>
    </row>
    <row r="95" spans="6:26" x14ac:dyDescent="0.35">
      <c r="F95" s="4"/>
      <c r="K95" s="4"/>
      <c r="L95" s="4"/>
      <c r="M95" s="4"/>
      <c r="Z95" s="4"/>
    </row>
    <row r="96" spans="6:26" x14ac:dyDescent="0.35">
      <c r="F96" s="4"/>
      <c r="K96" s="4"/>
      <c r="L96" s="4"/>
      <c r="M96" s="4"/>
      <c r="Z96" s="4"/>
    </row>
    <row r="97" spans="6:26" x14ac:dyDescent="0.35">
      <c r="F97" s="4"/>
      <c r="K97" s="4"/>
      <c r="L97" s="4"/>
      <c r="M97" s="4"/>
      <c r="Z97" s="4"/>
    </row>
    <row r="98" spans="6:26" x14ac:dyDescent="0.35">
      <c r="F98" s="4"/>
      <c r="K98" s="4"/>
      <c r="L98" s="4"/>
      <c r="M98" s="4"/>
      <c r="Z98" s="4"/>
    </row>
    <row r="99" spans="6:26" x14ac:dyDescent="0.35">
      <c r="F99" s="4"/>
      <c r="K99" s="4"/>
      <c r="L99" s="4"/>
      <c r="M99" s="4"/>
      <c r="Z99" s="4"/>
    </row>
    <row r="100" spans="6:26" x14ac:dyDescent="0.35">
      <c r="F100" s="4"/>
      <c r="K100" s="4"/>
      <c r="L100" s="4"/>
      <c r="M100" s="4"/>
      <c r="Z100" s="4"/>
    </row>
    <row r="101" spans="6:26" x14ac:dyDescent="0.35">
      <c r="F101" s="4"/>
      <c r="K101" s="4"/>
      <c r="L101" s="4"/>
      <c r="M101" s="4"/>
      <c r="Z101" s="4"/>
    </row>
    <row r="102" spans="6:26" x14ac:dyDescent="0.35">
      <c r="F102" s="4"/>
      <c r="K102" s="4"/>
      <c r="L102" s="4"/>
      <c r="M102" s="4"/>
      <c r="Z102" s="4"/>
    </row>
    <row r="103" spans="6:26" x14ac:dyDescent="0.35">
      <c r="F103" s="4"/>
      <c r="K103" s="4"/>
      <c r="L103" s="4"/>
      <c r="M103" s="4"/>
      <c r="Z103" s="4"/>
    </row>
    <row r="104" spans="6:26" x14ac:dyDescent="0.35">
      <c r="F104" s="4"/>
      <c r="K104" s="4"/>
      <c r="L104" s="4"/>
      <c r="M104" s="4"/>
      <c r="Z104" s="4"/>
    </row>
    <row r="105" spans="6:26" x14ac:dyDescent="0.35">
      <c r="F105" s="4"/>
      <c r="K105" s="4"/>
      <c r="L105" s="4"/>
      <c r="M105" s="4"/>
      <c r="Z105" s="4"/>
    </row>
    <row r="106" spans="6:26" x14ac:dyDescent="0.35">
      <c r="F106" s="4"/>
      <c r="K106" s="4"/>
      <c r="L106" s="4"/>
      <c r="M106" s="4"/>
      <c r="Z106" s="4"/>
    </row>
    <row r="107" spans="6:26" x14ac:dyDescent="0.35">
      <c r="F107" s="4"/>
      <c r="K107" s="4"/>
      <c r="L107" s="4"/>
      <c r="M107" s="4"/>
      <c r="Z107" s="4"/>
    </row>
    <row r="108" spans="6:26" x14ac:dyDescent="0.35">
      <c r="F108" s="4"/>
      <c r="K108" s="4"/>
      <c r="L108" s="4"/>
      <c r="M108" s="4"/>
      <c r="Z108" s="4"/>
    </row>
    <row r="109" spans="6:26" x14ac:dyDescent="0.35">
      <c r="F109" s="4"/>
      <c r="K109" s="4"/>
      <c r="L109" s="4"/>
      <c r="M109" s="4"/>
      <c r="Z109" s="4"/>
    </row>
    <row r="110" spans="6:26" x14ac:dyDescent="0.35">
      <c r="F110" s="4"/>
      <c r="K110" s="4"/>
      <c r="L110" s="4"/>
      <c r="M110" s="4"/>
      <c r="Z110" s="4"/>
    </row>
    <row r="111" spans="6:26" x14ac:dyDescent="0.35">
      <c r="F111" s="4"/>
      <c r="K111" s="4"/>
      <c r="L111" s="4"/>
      <c r="M111" s="4"/>
      <c r="Z111" s="4"/>
    </row>
    <row r="112" spans="6:26" x14ac:dyDescent="0.35">
      <c r="F112" s="4"/>
      <c r="K112" s="4"/>
      <c r="L112" s="4"/>
      <c r="M112" s="4"/>
      <c r="Z112" s="4"/>
    </row>
    <row r="113" spans="6:26" x14ac:dyDescent="0.35">
      <c r="F113" s="4"/>
      <c r="K113" s="4"/>
      <c r="L113" s="4"/>
      <c r="M113" s="4"/>
      <c r="Z113" s="4"/>
    </row>
    <row r="114" spans="6:26" x14ac:dyDescent="0.35">
      <c r="F114" s="4"/>
      <c r="K114" s="4"/>
      <c r="L114" s="4"/>
      <c r="M114" s="4"/>
      <c r="Z114" s="4"/>
    </row>
    <row r="115" spans="6:26" x14ac:dyDescent="0.35">
      <c r="F115" s="4"/>
      <c r="K115" s="4"/>
      <c r="L115" s="4"/>
      <c r="M115" s="4"/>
      <c r="Z115" s="4"/>
    </row>
    <row r="116" spans="6:26" x14ac:dyDescent="0.35">
      <c r="F116" s="4"/>
      <c r="K116" s="4"/>
      <c r="L116" s="4"/>
      <c r="M116" s="4"/>
      <c r="Z116" s="4"/>
    </row>
    <row r="117" spans="6:26" x14ac:dyDescent="0.35">
      <c r="F117" s="4"/>
      <c r="K117" s="4"/>
      <c r="L117" s="4"/>
      <c r="M117" s="4"/>
      <c r="Z117" s="4"/>
    </row>
    <row r="118" spans="6:26" x14ac:dyDescent="0.35">
      <c r="F118" s="4"/>
      <c r="K118" s="4"/>
      <c r="L118" s="4"/>
      <c r="M118" s="4"/>
      <c r="Z118" s="4"/>
    </row>
    <row r="119" spans="6:26" x14ac:dyDescent="0.35">
      <c r="F119" s="4"/>
      <c r="K119" s="4"/>
      <c r="L119" s="4"/>
      <c r="M119" s="4"/>
      <c r="Z119" s="4"/>
    </row>
    <row r="120" spans="6:26" x14ac:dyDescent="0.35">
      <c r="F120" s="4"/>
      <c r="K120" s="4"/>
      <c r="L120" s="4"/>
      <c r="M120" s="4"/>
      <c r="Z120" s="4"/>
    </row>
    <row r="121" spans="6:26" x14ac:dyDescent="0.35">
      <c r="F121" s="4"/>
      <c r="K121" s="4"/>
      <c r="L121" s="4"/>
      <c r="M121" s="4"/>
      <c r="Z121" s="4"/>
    </row>
    <row r="122" spans="6:26" x14ac:dyDescent="0.35">
      <c r="F122" s="4"/>
      <c r="K122" s="4"/>
      <c r="L122" s="4"/>
      <c r="M122" s="4"/>
      <c r="Z122" s="4"/>
    </row>
    <row r="123" spans="6:26" x14ac:dyDescent="0.35">
      <c r="F123" s="4"/>
      <c r="K123" s="4"/>
      <c r="L123" s="4"/>
      <c r="M123" s="4"/>
      <c r="Z123" s="4"/>
    </row>
    <row r="124" spans="6:26" x14ac:dyDescent="0.35">
      <c r="F124" s="4"/>
      <c r="K124" s="4"/>
      <c r="L124" s="4"/>
      <c r="M124" s="4"/>
      <c r="Z124" s="4"/>
    </row>
    <row r="125" spans="6:26" x14ac:dyDescent="0.35">
      <c r="F125" s="4"/>
      <c r="K125" s="4"/>
      <c r="L125" s="4"/>
      <c r="M125" s="4"/>
      <c r="Z125" s="4"/>
    </row>
    <row r="126" spans="6:26" x14ac:dyDescent="0.35">
      <c r="F126" s="4"/>
      <c r="K126" s="4"/>
      <c r="L126" s="4"/>
      <c r="M126" s="4"/>
      <c r="Z126" s="4"/>
    </row>
    <row r="127" spans="6:26" x14ac:dyDescent="0.35">
      <c r="F127" s="4"/>
      <c r="K127" s="4"/>
      <c r="L127" s="4"/>
      <c r="M127" s="4"/>
      <c r="Z127" s="4"/>
    </row>
    <row r="128" spans="6:26" x14ac:dyDescent="0.35">
      <c r="F128" s="4"/>
      <c r="K128" s="4"/>
      <c r="L128" s="4"/>
      <c r="M128" s="4"/>
      <c r="Z128" s="4"/>
    </row>
    <row r="129" spans="6:26" x14ac:dyDescent="0.35">
      <c r="F129" s="4"/>
      <c r="K129" s="4"/>
      <c r="L129" s="4"/>
      <c r="M129" s="4"/>
      <c r="Z129" s="4"/>
    </row>
    <row r="130" spans="6:26" x14ac:dyDescent="0.35">
      <c r="F130" s="4"/>
      <c r="K130" s="4"/>
      <c r="L130" s="4"/>
      <c r="M130" s="4"/>
      <c r="Z130" s="4"/>
    </row>
    <row r="131" spans="6:26" x14ac:dyDescent="0.35">
      <c r="F131" s="4"/>
      <c r="K131" s="4"/>
      <c r="L131" s="4"/>
      <c r="M131" s="4"/>
      <c r="Z131" s="4"/>
    </row>
    <row r="132" spans="6:26" x14ac:dyDescent="0.35">
      <c r="F132" s="4"/>
      <c r="K132" s="4"/>
      <c r="L132" s="4"/>
      <c r="M132" s="4"/>
      <c r="Z132" s="4"/>
    </row>
    <row r="133" spans="6:26" x14ac:dyDescent="0.35">
      <c r="F133" s="4"/>
      <c r="K133" s="4"/>
      <c r="L133" s="4"/>
      <c r="M133" s="4"/>
      <c r="Z133" s="4"/>
    </row>
    <row r="134" spans="6:26" x14ac:dyDescent="0.35">
      <c r="F134" s="4"/>
      <c r="K134" s="4"/>
      <c r="L134" s="4"/>
      <c r="M134" s="4"/>
      <c r="Z134" s="4"/>
    </row>
    <row r="135" spans="6:26" x14ac:dyDescent="0.35">
      <c r="F135" s="4"/>
      <c r="K135" s="4"/>
      <c r="L135" s="4"/>
      <c r="M135" s="4"/>
      <c r="Z135" s="4"/>
    </row>
    <row r="136" spans="6:26" x14ac:dyDescent="0.35">
      <c r="F136" s="4"/>
      <c r="K136" s="4"/>
      <c r="L136" s="4"/>
      <c r="M136" s="4"/>
      <c r="Z136" s="4"/>
    </row>
    <row r="137" spans="6:26" x14ac:dyDescent="0.35">
      <c r="F137" s="4"/>
      <c r="K137" s="4"/>
      <c r="L137" s="4"/>
      <c r="M137" s="4"/>
      <c r="Z137" s="4"/>
    </row>
    <row r="138" spans="6:26" x14ac:dyDescent="0.35">
      <c r="F138" s="4"/>
      <c r="K138" s="4"/>
      <c r="L138" s="4"/>
      <c r="M138" s="4"/>
      <c r="Z138" s="4"/>
    </row>
    <row r="139" spans="6:26" x14ac:dyDescent="0.35">
      <c r="F139" s="4"/>
      <c r="K139" s="4"/>
      <c r="L139" s="4"/>
      <c r="M139" s="4"/>
      <c r="Z139" s="4"/>
    </row>
    <row r="140" spans="6:26" x14ac:dyDescent="0.35">
      <c r="F140" s="4"/>
      <c r="K140" s="4"/>
      <c r="L140" s="4"/>
      <c r="M140" s="4"/>
      <c r="Z140" s="4"/>
    </row>
    <row r="141" spans="6:26" x14ac:dyDescent="0.35">
      <c r="F141" s="4"/>
      <c r="K141" s="4"/>
      <c r="L141" s="4"/>
      <c r="M141" s="4"/>
      <c r="Z141" s="4"/>
    </row>
    <row r="142" spans="6:26" x14ac:dyDescent="0.35">
      <c r="F142" s="4"/>
      <c r="K142" s="4"/>
      <c r="L142" s="4"/>
      <c r="M142" s="4"/>
      <c r="Z142" s="4"/>
    </row>
    <row r="143" spans="6:26" x14ac:dyDescent="0.35">
      <c r="F143" s="4"/>
      <c r="K143" s="4"/>
      <c r="L143" s="4"/>
      <c r="M143" s="4"/>
      <c r="Z143" s="4"/>
    </row>
    <row r="144" spans="6:26" x14ac:dyDescent="0.35">
      <c r="F144" s="4"/>
      <c r="K144" s="4"/>
      <c r="L144" s="4"/>
      <c r="M144" s="4"/>
      <c r="Z144" s="4"/>
    </row>
    <row r="145" spans="6:26" x14ac:dyDescent="0.35">
      <c r="F145" s="4"/>
      <c r="K145" s="4"/>
      <c r="L145" s="4"/>
      <c r="M145" s="4"/>
      <c r="Z145" s="4"/>
    </row>
    <row r="146" spans="6:26" x14ac:dyDescent="0.35">
      <c r="F146" s="4"/>
      <c r="K146" s="4"/>
      <c r="L146" s="4"/>
      <c r="M146" s="4"/>
      <c r="Z146" s="4"/>
    </row>
    <row r="147" spans="6:26" x14ac:dyDescent="0.35">
      <c r="F147" s="4"/>
      <c r="K147" s="4"/>
      <c r="L147" s="4"/>
      <c r="M147" s="4"/>
      <c r="Z147" s="4"/>
    </row>
    <row r="148" spans="6:26" x14ac:dyDescent="0.35">
      <c r="F148" s="4"/>
      <c r="K148" s="4"/>
      <c r="L148" s="4"/>
      <c r="M148" s="4"/>
      <c r="Z148" s="4"/>
    </row>
    <row r="149" spans="6:26" x14ac:dyDescent="0.35">
      <c r="F149" s="4"/>
      <c r="K149" s="4"/>
      <c r="L149" s="4"/>
      <c r="M149" s="4"/>
      <c r="Z149" s="4"/>
    </row>
    <row r="150" spans="6:26" x14ac:dyDescent="0.35">
      <c r="F150" s="4"/>
      <c r="K150" s="4"/>
      <c r="L150" s="4"/>
      <c r="M150" s="4"/>
      <c r="Z150" s="4"/>
    </row>
    <row r="151" spans="6:26" x14ac:dyDescent="0.35">
      <c r="F151" s="4"/>
      <c r="K151" s="4"/>
      <c r="L151" s="4"/>
      <c r="M151" s="4"/>
      <c r="Z151" s="4"/>
    </row>
    <row r="152" spans="6:26" x14ac:dyDescent="0.35">
      <c r="F152" s="4"/>
      <c r="K152" s="4"/>
      <c r="L152" s="4"/>
      <c r="M152" s="4"/>
      <c r="Z152" s="4"/>
    </row>
    <row r="153" spans="6:26" x14ac:dyDescent="0.35">
      <c r="F153" s="4"/>
      <c r="K153" s="4"/>
      <c r="L153" s="4"/>
      <c r="M153" s="4"/>
      <c r="Z153" s="4"/>
    </row>
    <row r="154" spans="6:26" x14ac:dyDescent="0.35">
      <c r="F154" s="4"/>
      <c r="K154" s="4"/>
      <c r="L154" s="4"/>
      <c r="M154" s="4"/>
      <c r="Z154" s="4"/>
    </row>
    <row r="155" spans="6:26" x14ac:dyDescent="0.35">
      <c r="F155" s="4"/>
      <c r="K155" s="4"/>
      <c r="L155" s="4"/>
      <c r="M155" s="4"/>
      <c r="Z155" s="4"/>
    </row>
    <row r="156" spans="6:26" x14ac:dyDescent="0.35">
      <c r="F156" s="4"/>
      <c r="K156" s="4"/>
      <c r="L156" s="4"/>
      <c r="M156" s="4"/>
      <c r="Z156" s="4"/>
    </row>
    <row r="157" spans="6:26" x14ac:dyDescent="0.35">
      <c r="F157" s="4"/>
      <c r="K157" s="4"/>
      <c r="L157" s="4"/>
      <c r="M157" s="4"/>
      <c r="Z157" s="4"/>
    </row>
    <row r="158" spans="6:26" x14ac:dyDescent="0.35">
      <c r="F158" s="4"/>
      <c r="K158" s="4"/>
      <c r="L158" s="4"/>
      <c r="M158" s="4"/>
      <c r="Z158" s="4"/>
    </row>
    <row r="159" spans="6:26" x14ac:dyDescent="0.35">
      <c r="F159" s="4"/>
      <c r="K159" s="4"/>
      <c r="L159" s="4"/>
      <c r="M159" s="4"/>
      <c r="Z159" s="4"/>
    </row>
    <row r="160" spans="6:26" x14ac:dyDescent="0.35">
      <c r="F160" s="4"/>
      <c r="K160" s="4"/>
      <c r="L160" s="4"/>
      <c r="M160" s="4"/>
      <c r="Z160" s="4"/>
    </row>
    <row r="161" spans="6:26" x14ac:dyDescent="0.35">
      <c r="F161" s="4"/>
      <c r="K161" s="4"/>
      <c r="L161" s="4"/>
      <c r="M161" s="4"/>
      <c r="Z161" s="4"/>
    </row>
    <row r="162" spans="6:26" x14ac:dyDescent="0.35">
      <c r="F162" s="4"/>
      <c r="K162" s="4"/>
      <c r="L162" s="4"/>
      <c r="M162" s="4"/>
      <c r="Z162" s="4"/>
    </row>
    <row r="163" spans="6:26" x14ac:dyDescent="0.35">
      <c r="F163" s="4"/>
      <c r="K163" s="4"/>
      <c r="L163" s="4"/>
      <c r="M163" s="4"/>
      <c r="Z163" s="4"/>
    </row>
    <row r="164" spans="6:26" x14ac:dyDescent="0.35">
      <c r="F164" s="4"/>
      <c r="K164" s="4"/>
      <c r="L164" s="4"/>
      <c r="M164" s="4"/>
      <c r="Z164" s="4"/>
    </row>
    <row r="165" spans="6:26" x14ac:dyDescent="0.35">
      <c r="F165" s="4"/>
      <c r="K165" s="4"/>
      <c r="L165" s="4"/>
      <c r="M165" s="4"/>
      <c r="Z165" s="4"/>
    </row>
    <row r="166" spans="6:26" x14ac:dyDescent="0.35">
      <c r="F166" s="4"/>
      <c r="K166" s="4"/>
      <c r="L166" s="4"/>
      <c r="M166" s="4"/>
      <c r="Z166" s="4"/>
    </row>
    <row r="167" spans="6:26" x14ac:dyDescent="0.35">
      <c r="F167" s="4"/>
      <c r="K167" s="4"/>
      <c r="L167" s="4"/>
      <c r="M167" s="4"/>
      <c r="Z167" s="4"/>
    </row>
    <row r="168" spans="6:26" x14ac:dyDescent="0.35">
      <c r="F168" s="4"/>
      <c r="K168" s="4"/>
      <c r="L168" s="4"/>
      <c r="M168" s="4"/>
      <c r="Z168" s="4"/>
    </row>
    <row r="169" spans="6:26" x14ac:dyDescent="0.35">
      <c r="F169" s="4"/>
      <c r="K169" s="4"/>
      <c r="L169" s="4"/>
      <c r="M169" s="4"/>
      <c r="Z169" s="4"/>
    </row>
    <row r="170" spans="6:26" x14ac:dyDescent="0.35">
      <c r="F170" s="4"/>
      <c r="K170" s="4"/>
      <c r="L170" s="4"/>
      <c r="M170" s="4"/>
      <c r="Z170" s="4"/>
    </row>
    <row r="171" spans="6:26" x14ac:dyDescent="0.35">
      <c r="F171" s="4"/>
      <c r="K171" s="4"/>
      <c r="L171" s="4"/>
      <c r="M171" s="4"/>
      <c r="Z171" s="4"/>
    </row>
    <row r="172" spans="6:26" x14ac:dyDescent="0.35">
      <c r="F172" s="4"/>
      <c r="K172" s="4"/>
      <c r="L172" s="4"/>
      <c r="M172" s="4"/>
      <c r="Z172" s="4"/>
    </row>
    <row r="173" spans="6:26" x14ac:dyDescent="0.35">
      <c r="F173" s="4"/>
      <c r="K173" s="4"/>
      <c r="L173" s="4"/>
      <c r="M173" s="4"/>
      <c r="Z173" s="4"/>
    </row>
    <row r="174" spans="6:26" x14ac:dyDescent="0.35">
      <c r="F174" s="4"/>
      <c r="K174" s="4"/>
      <c r="L174" s="4"/>
      <c r="M174" s="4"/>
      <c r="Z174" s="4"/>
    </row>
    <row r="175" spans="6:26" x14ac:dyDescent="0.35">
      <c r="F175" s="4"/>
      <c r="K175" s="4"/>
      <c r="L175" s="4"/>
      <c r="M175" s="4"/>
      <c r="Z175" s="4"/>
    </row>
    <row r="176" spans="6:26" x14ac:dyDescent="0.35">
      <c r="F176" s="4"/>
      <c r="K176" s="4"/>
      <c r="L176" s="4"/>
      <c r="M176" s="4"/>
      <c r="Z176" s="4"/>
    </row>
    <row r="177" spans="6:26" x14ac:dyDescent="0.35">
      <c r="F177" s="4"/>
      <c r="K177" s="4"/>
      <c r="L177" s="4"/>
      <c r="M177" s="4"/>
      <c r="Z177" s="4"/>
    </row>
    <row r="178" spans="6:26" x14ac:dyDescent="0.35">
      <c r="F178" s="4"/>
      <c r="K178" s="4"/>
      <c r="L178" s="4"/>
      <c r="M178" s="4"/>
      <c r="Z178" s="4"/>
    </row>
    <row r="179" spans="6:26" x14ac:dyDescent="0.35">
      <c r="F179" s="4"/>
      <c r="K179" s="4"/>
      <c r="L179" s="4"/>
      <c r="M179" s="4"/>
      <c r="Z179" s="4"/>
    </row>
    <row r="180" spans="6:26" x14ac:dyDescent="0.35">
      <c r="F180" s="4"/>
      <c r="K180" s="4"/>
      <c r="L180" s="4"/>
      <c r="M180" s="4"/>
      <c r="Z180" s="4"/>
    </row>
    <row r="181" spans="6:26" x14ac:dyDescent="0.35">
      <c r="F181" s="4"/>
      <c r="K181" s="4"/>
      <c r="L181" s="4"/>
      <c r="M181" s="4"/>
      <c r="Z181" s="4"/>
    </row>
    <row r="182" spans="6:26" x14ac:dyDescent="0.35">
      <c r="F182" s="4"/>
      <c r="K182" s="4"/>
      <c r="L182" s="4"/>
      <c r="M182" s="4"/>
      <c r="Z182" s="4"/>
    </row>
    <row r="183" spans="6:26" x14ac:dyDescent="0.35">
      <c r="F183" s="4"/>
      <c r="K183" s="4"/>
      <c r="L183" s="4"/>
      <c r="M183" s="4"/>
      <c r="Z183" s="4"/>
    </row>
    <row r="184" spans="6:26" x14ac:dyDescent="0.35">
      <c r="F184" s="4"/>
      <c r="K184" s="4"/>
      <c r="L184" s="4"/>
      <c r="M184" s="4"/>
      <c r="Z184" s="4"/>
    </row>
    <row r="185" spans="6:26" x14ac:dyDescent="0.35">
      <c r="F185" s="4"/>
      <c r="K185" s="4"/>
      <c r="L185" s="4"/>
      <c r="M185" s="4"/>
      <c r="Z185" s="4"/>
    </row>
    <row r="186" spans="6:26" x14ac:dyDescent="0.35">
      <c r="F186" s="4"/>
      <c r="K186" s="4"/>
      <c r="L186" s="4"/>
      <c r="M186" s="4"/>
      <c r="Z186" s="4"/>
    </row>
    <row r="187" spans="6:26" x14ac:dyDescent="0.35">
      <c r="F187" s="4"/>
      <c r="K187" s="4"/>
      <c r="L187" s="4"/>
      <c r="M187" s="4"/>
      <c r="Z187" s="4"/>
    </row>
    <row r="188" spans="6:26" x14ac:dyDescent="0.35">
      <c r="F188" s="4"/>
      <c r="K188" s="4"/>
      <c r="L188" s="4"/>
      <c r="M188" s="4"/>
      <c r="Z188" s="4"/>
    </row>
    <row r="189" spans="6:26" x14ac:dyDescent="0.35">
      <c r="F189" s="4"/>
      <c r="K189" s="4"/>
      <c r="L189" s="4"/>
      <c r="M189" s="4"/>
      <c r="Z189" s="4"/>
    </row>
    <row r="190" spans="6:26" x14ac:dyDescent="0.35">
      <c r="F190" s="4"/>
      <c r="K190" s="4"/>
      <c r="L190" s="4"/>
      <c r="M190" s="4"/>
      <c r="Z190" s="4"/>
    </row>
    <row r="191" spans="6:26" x14ac:dyDescent="0.35">
      <c r="F191" s="4"/>
      <c r="K191" s="4"/>
      <c r="L191" s="4"/>
      <c r="M191" s="4"/>
      <c r="Z191" s="4"/>
    </row>
    <row r="192" spans="6:26" x14ac:dyDescent="0.35">
      <c r="F192" s="4"/>
      <c r="K192" s="4"/>
      <c r="L192" s="4"/>
      <c r="M192" s="4"/>
      <c r="Z192" s="4"/>
    </row>
    <row r="193" spans="6:26" x14ac:dyDescent="0.35">
      <c r="F193" s="4"/>
      <c r="K193" s="4"/>
      <c r="L193" s="4"/>
      <c r="M193" s="4"/>
      <c r="Z193" s="4"/>
    </row>
    <row r="194" spans="6:26" x14ac:dyDescent="0.35">
      <c r="F194" s="4"/>
      <c r="K194" s="4"/>
      <c r="L194" s="4"/>
      <c r="M194" s="4"/>
      <c r="Z194" s="4"/>
    </row>
    <row r="195" spans="6:26" x14ac:dyDescent="0.35">
      <c r="F195" s="4"/>
      <c r="K195" s="4"/>
      <c r="L195" s="4"/>
      <c r="M195" s="4"/>
      <c r="Z195" s="4"/>
    </row>
    <row r="196" spans="6:26" x14ac:dyDescent="0.35">
      <c r="F196" s="4"/>
      <c r="K196" s="4"/>
      <c r="L196" s="4"/>
      <c r="M196" s="4"/>
      <c r="Z196" s="4"/>
    </row>
    <row r="197" spans="6:26" x14ac:dyDescent="0.35">
      <c r="F197" s="4"/>
      <c r="K197" s="4"/>
      <c r="L197" s="4"/>
      <c r="M197" s="4"/>
      <c r="Z197" s="4"/>
    </row>
    <row r="198" spans="6:26" x14ac:dyDescent="0.35">
      <c r="F198" s="4"/>
      <c r="K198" s="4"/>
      <c r="L198" s="4"/>
      <c r="M198" s="4"/>
      <c r="Z198" s="4"/>
    </row>
    <row r="199" spans="6:26" x14ac:dyDescent="0.35">
      <c r="F199" s="4"/>
      <c r="K199" s="4"/>
      <c r="L199" s="4"/>
      <c r="M199" s="4"/>
      <c r="Z199" s="4"/>
    </row>
    <row r="200" spans="6:26" x14ac:dyDescent="0.35">
      <c r="F200" s="4"/>
      <c r="K200" s="4"/>
      <c r="L200" s="4"/>
      <c r="M200" s="4"/>
      <c r="Z200" s="4"/>
    </row>
    <row r="201" spans="6:26" x14ac:dyDescent="0.35">
      <c r="F201" s="4"/>
      <c r="K201" s="4"/>
      <c r="L201" s="4"/>
      <c r="M201" s="4"/>
      <c r="Z201" s="4"/>
    </row>
    <row r="202" spans="6:26" x14ac:dyDescent="0.35">
      <c r="F202" s="4"/>
      <c r="K202" s="4"/>
      <c r="L202" s="4"/>
      <c r="M202" s="4"/>
      <c r="Z202" s="4"/>
    </row>
    <row r="203" spans="6:26" x14ac:dyDescent="0.35">
      <c r="F203" s="4"/>
      <c r="K203" s="4"/>
      <c r="L203" s="4"/>
      <c r="M203" s="4"/>
      <c r="Z203" s="4"/>
    </row>
    <row r="204" spans="6:26" x14ac:dyDescent="0.35">
      <c r="F204" s="4"/>
      <c r="K204" s="4"/>
      <c r="L204" s="4"/>
      <c r="M204" s="4"/>
      <c r="Z204" s="4"/>
    </row>
    <row r="205" spans="6:26" x14ac:dyDescent="0.35">
      <c r="F205" s="4"/>
      <c r="K205" s="4"/>
      <c r="L205" s="4"/>
      <c r="M205" s="4"/>
      <c r="Z205" s="4"/>
    </row>
    <row r="206" spans="6:26" x14ac:dyDescent="0.35">
      <c r="F206" s="4"/>
      <c r="K206" s="4"/>
      <c r="L206" s="4"/>
      <c r="M206" s="4"/>
      <c r="Z206" s="4"/>
    </row>
    <row r="207" spans="6:26" x14ac:dyDescent="0.35">
      <c r="F207" s="4"/>
      <c r="K207" s="4"/>
      <c r="L207" s="4"/>
      <c r="M207" s="4"/>
      <c r="Z207" s="4"/>
    </row>
    <row r="208" spans="6:26" x14ac:dyDescent="0.35">
      <c r="F208" s="4"/>
      <c r="K208" s="4"/>
      <c r="L208" s="4"/>
      <c r="M208" s="4"/>
      <c r="Z208" s="4"/>
    </row>
    <row r="209" spans="6:26" x14ac:dyDescent="0.35">
      <c r="F209" s="4"/>
      <c r="K209" s="4"/>
      <c r="L209" s="4"/>
      <c r="M209" s="4"/>
      <c r="Z209" s="4"/>
    </row>
    <row r="210" spans="6:26" x14ac:dyDescent="0.35">
      <c r="F210" s="4"/>
      <c r="K210" s="4"/>
      <c r="L210" s="4"/>
      <c r="M210" s="4"/>
      <c r="Z210" s="4"/>
    </row>
    <row r="211" spans="6:26" x14ac:dyDescent="0.35">
      <c r="F211" s="4"/>
      <c r="K211" s="4"/>
      <c r="L211" s="4"/>
      <c r="M211" s="4"/>
      <c r="Z211" s="4"/>
    </row>
    <row r="212" spans="6:26" x14ac:dyDescent="0.35">
      <c r="F212" s="4"/>
      <c r="K212" s="4"/>
      <c r="L212" s="4"/>
      <c r="M212" s="4"/>
      <c r="Z212" s="4"/>
    </row>
    <row r="213" spans="6:26" x14ac:dyDescent="0.35">
      <c r="F213" s="4"/>
      <c r="K213" s="4"/>
      <c r="L213" s="4"/>
      <c r="M213" s="4"/>
      <c r="Z213" s="4"/>
    </row>
    <row r="214" spans="6:26" x14ac:dyDescent="0.35">
      <c r="F214" s="4"/>
      <c r="K214" s="4"/>
      <c r="L214" s="4"/>
      <c r="M214" s="4"/>
      <c r="Z214" s="4"/>
    </row>
    <row r="215" spans="6:26" x14ac:dyDescent="0.35">
      <c r="F215" s="4"/>
      <c r="K215" s="4"/>
      <c r="L215" s="4"/>
      <c r="M215" s="4"/>
      <c r="Z215" s="4"/>
    </row>
    <row r="216" spans="6:26" x14ac:dyDescent="0.35">
      <c r="F216" s="4"/>
      <c r="K216" s="4"/>
      <c r="L216" s="4"/>
      <c r="M216" s="4"/>
      <c r="Z216" s="4"/>
    </row>
    <row r="217" spans="6:26" x14ac:dyDescent="0.35">
      <c r="F217" s="4"/>
      <c r="K217" s="4"/>
      <c r="L217" s="4"/>
      <c r="M217" s="4"/>
      <c r="Z217" s="4"/>
    </row>
    <row r="218" spans="6:26" x14ac:dyDescent="0.35">
      <c r="F218" s="4"/>
      <c r="K218" s="4"/>
      <c r="L218" s="4"/>
      <c r="M218" s="4"/>
      <c r="Z218" s="4"/>
    </row>
    <row r="219" spans="6:26" x14ac:dyDescent="0.35">
      <c r="F219" s="4"/>
      <c r="K219" s="4"/>
      <c r="L219" s="4"/>
      <c r="M219" s="4"/>
      <c r="Z219" s="4"/>
    </row>
    <row r="220" spans="6:26" x14ac:dyDescent="0.35">
      <c r="F220" s="4"/>
      <c r="K220" s="4"/>
      <c r="L220" s="4"/>
      <c r="M220" s="4"/>
      <c r="Z220" s="4"/>
    </row>
    <row r="221" spans="6:26" x14ac:dyDescent="0.35">
      <c r="F221" s="4"/>
      <c r="K221" s="4"/>
      <c r="L221" s="4"/>
      <c r="M221" s="4"/>
      <c r="Z221" s="4"/>
    </row>
    <row r="222" spans="6:26" x14ac:dyDescent="0.35">
      <c r="F222" s="4"/>
      <c r="K222" s="4"/>
      <c r="L222" s="4"/>
      <c r="M222" s="4"/>
      <c r="Z222" s="4"/>
    </row>
    <row r="223" spans="6:26" x14ac:dyDescent="0.35">
      <c r="F223" s="4"/>
      <c r="K223" s="4"/>
      <c r="L223" s="4"/>
      <c r="M223" s="4"/>
      <c r="Z223" s="4"/>
    </row>
    <row r="224" spans="6:26" x14ac:dyDescent="0.35">
      <c r="F224" s="4"/>
      <c r="K224" s="4"/>
      <c r="L224" s="4"/>
      <c r="M224" s="4"/>
      <c r="Z224" s="4"/>
    </row>
    <row r="225" spans="6:26" x14ac:dyDescent="0.35">
      <c r="F225" s="4"/>
      <c r="K225" s="4"/>
      <c r="L225" s="4"/>
      <c r="M225" s="4"/>
      <c r="Z225" s="4"/>
    </row>
    <row r="226" spans="6:26" x14ac:dyDescent="0.35">
      <c r="F226" s="4"/>
      <c r="K226" s="4"/>
      <c r="L226" s="4"/>
      <c r="M226" s="4"/>
      <c r="Z226" s="4"/>
    </row>
    <row r="227" spans="6:26" x14ac:dyDescent="0.35">
      <c r="F227" s="4"/>
      <c r="K227" s="4"/>
      <c r="L227" s="4"/>
      <c r="M227" s="4"/>
      <c r="Z227" s="4"/>
    </row>
    <row r="228" spans="6:26" x14ac:dyDescent="0.35">
      <c r="F228" s="4"/>
      <c r="K228" s="4"/>
      <c r="L228" s="4"/>
      <c r="M228" s="4"/>
      <c r="Z228" s="4"/>
    </row>
    <row r="229" spans="6:26" x14ac:dyDescent="0.35">
      <c r="F229" s="4"/>
      <c r="K229" s="4"/>
      <c r="L229" s="4"/>
      <c r="M229" s="4"/>
      <c r="Z229" s="4"/>
    </row>
    <row r="230" spans="6:26" x14ac:dyDescent="0.35">
      <c r="F230" s="4"/>
      <c r="K230" s="4"/>
      <c r="L230" s="4"/>
      <c r="M230" s="4"/>
      <c r="Z230" s="4"/>
    </row>
    <row r="231" spans="6:26" x14ac:dyDescent="0.35">
      <c r="F231" s="4"/>
      <c r="K231" s="4"/>
      <c r="L231" s="4"/>
      <c r="M231" s="4"/>
      <c r="Z231" s="4"/>
    </row>
    <row r="232" spans="6:26" x14ac:dyDescent="0.35">
      <c r="F232" s="4"/>
      <c r="K232" s="4"/>
      <c r="L232" s="4"/>
      <c r="M232" s="4"/>
      <c r="Z232" s="4"/>
    </row>
    <row r="233" spans="6:26" x14ac:dyDescent="0.35">
      <c r="F233" s="4"/>
      <c r="K233" s="4"/>
      <c r="L233" s="4"/>
      <c r="M233" s="4"/>
      <c r="Z233" s="4"/>
    </row>
    <row r="234" spans="6:26" x14ac:dyDescent="0.35">
      <c r="F234" s="4"/>
      <c r="K234" s="4"/>
      <c r="L234" s="4"/>
      <c r="M234" s="4"/>
      <c r="Z234" s="4"/>
    </row>
    <row r="235" spans="6:26" x14ac:dyDescent="0.35">
      <c r="F235" s="4"/>
      <c r="K235" s="4"/>
      <c r="L235" s="4"/>
      <c r="M235" s="4"/>
      <c r="Z235" s="4"/>
    </row>
    <row r="236" spans="6:26" x14ac:dyDescent="0.35">
      <c r="F236" s="4"/>
      <c r="K236" s="4"/>
      <c r="L236" s="4"/>
      <c r="M236" s="4"/>
      <c r="Z236" s="4"/>
    </row>
    <row r="237" spans="6:26" x14ac:dyDescent="0.35">
      <c r="F237" s="4"/>
      <c r="K237" s="4"/>
      <c r="L237" s="4"/>
      <c r="M237" s="4"/>
      <c r="Z237" s="4"/>
    </row>
    <row r="238" spans="6:26" x14ac:dyDescent="0.35">
      <c r="F238" s="4"/>
      <c r="K238" s="4"/>
      <c r="L238" s="4"/>
      <c r="M238" s="4"/>
      <c r="Z238" s="4"/>
    </row>
    <row r="239" spans="6:26" x14ac:dyDescent="0.35">
      <c r="F239" s="4"/>
      <c r="K239" s="4"/>
      <c r="L239" s="4"/>
      <c r="M239" s="4"/>
      <c r="Z239" s="4"/>
    </row>
    <row r="240" spans="6:26" x14ac:dyDescent="0.35">
      <c r="F240" s="4"/>
      <c r="K240" s="4"/>
      <c r="L240" s="4"/>
      <c r="M240" s="4"/>
      <c r="Z240" s="4"/>
    </row>
    <row r="241" spans="6:26" x14ac:dyDescent="0.35">
      <c r="F241" s="4"/>
      <c r="K241" s="4"/>
      <c r="L241" s="4"/>
      <c r="M241" s="4"/>
      <c r="Z241" s="4"/>
    </row>
    <row r="242" spans="6:26" x14ac:dyDescent="0.35">
      <c r="F242" s="4"/>
      <c r="K242" s="4"/>
      <c r="L242" s="4"/>
      <c r="M242" s="4"/>
      <c r="Z242" s="4"/>
    </row>
    <row r="243" spans="6:26" x14ac:dyDescent="0.35">
      <c r="F243" s="4"/>
      <c r="K243" s="4"/>
      <c r="L243" s="4"/>
      <c r="M243" s="4"/>
      <c r="Z243" s="4"/>
    </row>
    <row r="244" spans="6:26" x14ac:dyDescent="0.35">
      <c r="F244" s="4"/>
      <c r="K244" s="4"/>
      <c r="L244" s="4"/>
      <c r="M244" s="4"/>
      <c r="Z244" s="4"/>
    </row>
    <row r="245" spans="6:26" x14ac:dyDescent="0.35">
      <c r="F245" s="4"/>
      <c r="K245" s="4"/>
      <c r="L245" s="4"/>
      <c r="M245" s="4"/>
      <c r="Z245" s="4"/>
    </row>
    <row r="246" spans="6:26" x14ac:dyDescent="0.35">
      <c r="F246" s="4"/>
      <c r="K246" s="4"/>
      <c r="L246" s="4"/>
      <c r="M246" s="4"/>
      <c r="Z246" s="4"/>
    </row>
    <row r="247" spans="6:26" x14ac:dyDescent="0.35">
      <c r="F247" s="4"/>
      <c r="K247" s="4"/>
      <c r="L247" s="4"/>
      <c r="M247" s="4"/>
      <c r="Z247" s="4"/>
    </row>
    <row r="248" spans="6:26" x14ac:dyDescent="0.35">
      <c r="F248" s="4"/>
      <c r="K248" s="4"/>
      <c r="L248" s="4"/>
      <c r="M248" s="4"/>
      <c r="Z248" s="4"/>
    </row>
    <row r="249" spans="6:26" x14ac:dyDescent="0.35">
      <c r="F249" s="4"/>
      <c r="K249" s="4"/>
      <c r="L249" s="4"/>
      <c r="M249" s="4"/>
      <c r="Z249" s="4"/>
    </row>
    <row r="250" spans="6:26" x14ac:dyDescent="0.35">
      <c r="F250" s="4"/>
      <c r="K250" s="4"/>
      <c r="L250" s="4"/>
      <c r="M250" s="4"/>
      <c r="Z250" s="4"/>
    </row>
    <row r="251" spans="6:26" x14ac:dyDescent="0.35">
      <c r="F251" s="4"/>
      <c r="K251" s="4"/>
      <c r="L251" s="4"/>
      <c r="M251" s="4"/>
      <c r="Z251" s="4"/>
    </row>
    <row r="252" spans="6:26" x14ac:dyDescent="0.35">
      <c r="F252" s="4"/>
      <c r="K252" s="4"/>
      <c r="L252" s="4"/>
      <c r="M252" s="4"/>
      <c r="Z252" s="4"/>
    </row>
    <row r="253" spans="6:26" x14ac:dyDescent="0.35">
      <c r="F253" s="4"/>
      <c r="K253" s="4"/>
      <c r="L253" s="4"/>
      <c r="M253" s="4"/>
      <c r="Z253" s="4"/>
    </row>
    <row r="254" spans="6:26" x14ac:dyDescent="0.35">
      <c r="F254" s="4"/>
      <c r="K254" s="4"/>
      <c r="L254" s="4"/>
      <c r="M254" s="4"/>
      <c r="Z254" s="4"/>
    </row>
    <row r="255" spans="6:26" x14ac:dyDescent="0.35">
      <c r="F255" s="4"/>
      <c r="K255" s="4"/>
      <c r="L255" s="4"/>
      <c r="M255" s="4"/>
      <c r="Z255" s="4"/>
    </row>
    <row r="256" spans="6:26" x14ac:dyDescent="0.35">
      <c r="F256" s="4"/>
      <c r="K256" s="4"/>
      <c r="L256" s="4"/>
      <c r="M256" s="4"/>
      <c r="Z256" s="4"/>
    </row>
    <row r="257" spans="6:26" x14ac:dyDescent="0.35">
      <c r="F257" s="4"/>
      <c r="K257" s="4"/>
      <c r="L257" s="4"/>
      <c r="M257" s="4"/>
      <c r="Z257" s="4"/>
    </row>
    <row r="258" spans="6:26" x14ac:dyDescent="0.35">
      <c r="F258" s="4"/>
      <c r="K258" s="4"/>
      <c r="L258" s="4"/>
      <c r="M258" s="4"/>
      <c r="Z258" s="4"/>
    </row>
    <row r="259" spans="6:26" x14ac:dyDescent="0.35">
      <c r="F259" s="4"/>
      <c r="K259" s="4"/>
      <c r="L259" s="4"/>
      <c r="M259" s="4"/>
      <c r="Z259" s="4"/>
    </row>
    <row r="260" spans="6:26" x14ac:dyDescent="0.35">
      <c r="F260" s="4"/>
      <c r="K260" s="4"/>
      <c r="L260" s="4"/>
      <c r="M260" s="4"/>
      <c r="Z260" s="4"/>
    </row>
    <row r="261" spans="6:26" x14ac:dyDescent="0.35">
      <c r="F261" s="4"/>
      <c r="K261" s="4"/>
      <c r="L261" s="4"/>
      <c r="M261" s="4"/>
      <c r="Z261" s="4"/>
    </row>
    <row r="262" spans="6:26" x14ac:dyDescent="0.35">
      <c r="F262" s="4"/>
      <c r="K262" s="4"/>
      <c r="L262" s="4"/>
      <c r="M262" s="4"/>
      <c r="Z262" s="4"/>
    </row>
    <row r="263" spans="6:26" x14ac:dyDescent="0.35">
      <c r="F263" s="4"/>
      <c r="K263" s="4"/>
      <c r="L263" s="4"/>
      <c r="M263" s="4"/>
      <c r="Z263" s="4"/>
    </row>
    <row r="264" spans="6:26" x14ac:dyDescent="0.35">
      <c r="F264" s="4"/>
      <c r="K264" s="4"/>
      <c r="L264" s="4"/>
      <c r="M264" s="4"/>
      <c r="Z264" s="4"/>
    </row>
    <row r="265" spans="6:26" x14ac:dyDescent="0.35">
      <c r="F265" s="4"/>
      <c r="K265" s="4"/>
      <c r="L265" s="4"/>
      <c r="M265" s="4"/>
      <c r="Z265" s="4"/>
    </row>
    <row r="266" spans="6:26" x14ac:dyDescent="0.35">
      <c r="F266" s="4"/>
      <c r="K266" s="4"/>
      <c r="L266" s="4"/>
      <c r="M266" s="4"/>
      <c r="Z266" s="4"/>
    </row>
    <row r="267" spans="6:26" x14ac:dyDescent="0.35">
      <c r="F267" s="4"/>
      <c r="K267" s="4"/>
      <c r="L267" s="4"/>
      <c r="M267" s="4"/>
      <c r="Z267" s="4"/>
    </row>
    <row r="268" spans="6:26" x14ac:dyDescent="0.35">
      <c r="F268" s="4"/>
      <c r="K268" s="4"/>
      <c r="L268" s="4"/>
      <c r="M268" s="4"/>
      <c r="Z268" s="4"/>
    </row>
    <row r="269" spans="6:26" x14ac:dyDescent="0.35">
      <c r="F269" s="4"/>
      <c r="K269" s="4"/>
      <c r="L269" s="4"/>
      <c r="M269" s="4"/>
      <c r="Z269" s="4"/>
    </row>
    <row r="270" spans="6:26" x14ac:dyDescent="0.35">
      <c r="F270" s="4"/>
      <c r="K270" s="4"/>
      <c r="L270" s="4"/>
      <c r="M270" s="4"/>
      <c r="Z270" s="4"/>
    </row>
    <row r="271" spans="6:26" x14ac:dyDescent="0.35">
      <c r="F271" s="4"/>
      <c r="K271" s="4"/>
      <c r="L271" s="4"/>
      <c r="M271" s="4"/>
      <c r="Z271" s="4"/>
    </row>
    <row r="272" spans="6:26" x14ac:dyDescent="0.35">
      <c r="F272" s="4"/>
      <c r="K272" s="4"/>
      <c r="L272" s="4"/>
      <c r="M272" s="4"/>
      <c r="Z272" s="4"/>
    </row>
    <row r="273" spans="6:26" x14ac:dyDescent="0.35">
      <c r="F273" s="4"/>
      <c r="K273" s="4"/>
      <c r="L273" s="4"/>
      <c r="M273" s="4"/>
      <c r="Z273" s="4"/>
    </row>
    <row r="274" spans="6:26" x14ac:dyDescent="0.35">
      <c r="F274" s="4"/>
      <c r="K274" s="4"/>
      <c r="L274" s="4"/>
      <c r="M274" s="4"/>
      <c r="Z274" s="4"/>
    </row>
    <row r="275" spans="6:26" x14ac:dyDescent="0.35">
      <c r="F275" s="4"/>
      <c r="K275" s="4"/>
      <c r="L275" s="4"/>
      <c r="M275" s="4"/>
      <c r="Z275" s="4"/>
    </row>
    <row r="276" spans="6:26" x14ac:dyDescent="0.35">
      <c r="F276" s="4"/>
      <c r="K276" s="4"/>
      <c r="L276" s="4"/>
      <c r="M276" s="4"/>
      <c r="Z276" s="4"/>
    </row>
    <row r="277" spans="6:26" x14ac:dyDescent="0.35">
      <c r="F277" s="4"/>
      <c r="K277" s="4"/>
      <c r="L277" s="4"/>
      <c r="M277" s="4"/>
      <c r="Z277" s="4"/>
    </row>
    <row r="278" spans="6:26" x14ac:dyDescent="0.35">
      <c r="F278" s="4"/>
      <c r="K278" s="4"/>
      <c r="L278" s="4"/>
      <c r="M278" s="4"/>
      <c r="Z278" s="4"/>
    </row>
    <row r="279" spans="6:26" x14ac:dyDescent="0.35">
      <c r="F279" s="4"/>
      <c r="K279" s="4"/>
      <c r="L279" s="4"/>
      <c r="M279" s="4"/>
      <c r="Z279" s="4"/>
    </row>
    <row r="280" spans="6:26" x14ac:dyDescent="0.35">
      <c r="F280" s="4"/>
      <c r="K280" s="4"/>
      <c r="L280" s="4"/>
      <c r="M280" s="4"/>
      <c r="Z280" s="4"/>
    </row>
    <row r="281" spans="6:26" x14ac:dyDescent="0.35">
      <c r="F281" s="4"/>
      <c r="K281" s="4"/>
      <c r="L281" s="4"/>
      <c r="M281" s="4"/>
      <c r="Z281" s="4"/>
    </row>
    <row r="282" spans="6:26" x14ac:dyDescent="0.35">
      <c r="F282" s="4"/>
      <c r="K282" s="4"/>
      <c r="L282" s="4"/>
      <c r="M282" s="4"/>
      <c r="Z282" s="4"/>
    </row>
    <row r="283" spans="6:26" x14ac:dyDescent="0.35">
      <c r="F283" s="4"/>
      <c r="K283" s="4"/>
      <c r="L283" s="4"/>
      <c r="M283" s="4"/>
      <c r="Z283" s="4"/>
    </row>
    <row r="284" spans="6:26" x14ac:dyDescent="0.35">
      <c r="F284" s="4"/>
      <c r="K284" s="4"/>
      <c r="L284" s="4"/>
      <c r="M284" s="4"/>
      <c r="Z284" s="4"/>
    </row>
    <row r="285" spans="6:26" x14ac:dyDescent="0.35">
      <c r="F285" s="4"/>
      <c r="K285" s="4"/>
      <c r="L285" s="4"/>
      <c r="M285" s="4"/>
      <c r="Z285" s="4"/>
    </row>
    <row r="286" spans="6:26" x14ac:dyDescent="0.35">
      <c r="F286" s="4"/>
      <c r="K286" s="4"/>
      <c r="L286" s="4"/>
      <c r="M286" s="4"/>
      <c r="Z286" s="4"/>
    </row>
    <row r="287" spans="6:26" x14ac:dyDescent="0.35">
      <c r="F287" s="4"/>
      <c r="K287" s="4"/>
      <c r="L287" s="4"/>
      <c r="M287" s="4"/>
      <c r="Z287" s="4"/>
    </row>
    <row r="288" spans="6:26" x14ac:dyDescent="0.35">
      <c r="F288" s="4"/>
      <c r="K288" s="4"/>
      <c r="L288" s="4"/>
      <c r="M288" s="4"/>
      <c r="Z288" s="4"/>
    </row>
    <row r="289" spans="6:26" x14ac:dyDescent="0.35">
      <c r="F289" s="4"/>
      <c r="K289" s="4"/>
      <c r="L289" s="4"/>
      <c r="M289" s="4"/>
      <c r="Z289" s="4"/>
    </row>
    <row r="290" spans="6:26" x14ac:dyDescent="0.35">
      <c r="F290" s="4"/>
      <c r="K290" s="4"/>
      <c r="L290" s="4"/>
      <c r="M290" s="4"/>
      <c r="Z290" s="4"/>
    </row>
    <row r="291" spans="6:26" x14ac:dyDescent="0.35">
      <c r="F291" s="4"/>
      <c r="K291" s="4"/>
      <c r="L291" s="4"/>
      <c r="M291" s="4"/>
      <c r="Z291" s="4"/>
    </row>
    <row r="292" spans="6:26" x14ac:dyDescent="0.35">
      <c r="F292" s="4"/>
      <c r="K292" s="4"/>
      <c r="L292" s="4"/>
      <c r="M292" s="4"/>
      <c r="Z292" s="4"/>
    </row>
    <row r="293" spans="6:26" x14ac:dyDescent="0.35">
      <c r="F293" s="4"/>
      <c r="K293" s="4"/>
      <c r="L293" s="4"/>
      <c r="M293" s="4"/>
      <c r="Z293" s="4"/>
    </row>
    <row r="294" spans="6:26" x14ac:dyDescent="0.35">
      <c r="F294" s="4"/>
      <c r="K294" s="4"/>
      <c r="L294" s="4"/>
      <c r="M294" s="4"/>
      <c r="Z294" s="4"/>
    </row>
    <row r="295" spans="6:26" x14ac:dyDescent="0.35">
      <c r="F295" s="4"/>
      <c r="K295" s="4"/>
      <c r="L295" s="4"/>
      <c r="M295" s="4"/>
      <c r="Z295" s="4"/>
    </row>
    <row r="296" spans="6:26" x14ac:dyDescent="0.35">
      <c r="F296" s="4"/>
      <c r="K296" s="4"/>
      <c r="L296" s="4"/>
      <c r="M296" s="4"/>
      <c r="Z296" s="4"/>
    </row>
    <row r="297" spans="6:26" x14ac:dyDescent="0.35">
      <c r="F297" s="4"/>
      <c r="K297" s="4"/>
      <c r="L297" s="4"/>
      <c r="M297" s="4"/>
      <c r="Z297" s="4"/>
    </row>
    <row r="298" spans="6:26" x14ac:dyDescent="0.35">
      <c r="F298" s="4"/>
      <c r="K298" s="4"/>
      <c r="L298" s="4"/>
      <c r="M298" s="4"/>
      <c r="Z298" s="4"/>
    </row>
    <row r="299" spans="6:26" x14ac:dyDescent="0.35">
      <c r="F299" s="4"/>
      <c r="K299" s="4"/>
      <c r="L299" s="4"/>
      <c r="M299" s="4"/>
      <c r="Z299" s="4"/>
    </row>
    <row r="300" spans="6:26" x14ac:dyDescent="0.35">
      <c r="F300" s="4"/>
      <c r="K300" s="4"/>
      <c r="L300" s="4"/>
      <c r="M300" s="4"/>
      <c r="Z300" s="4"/>
    </row>
    <row r="301" spans="6:26" x14ac:dyDescent="0.35">
      <c r="F301" s="4"/>
      <c r="K301" s="4"/>
      <c r="L301" s="4"/>
      <c r="M301" s="4"/>
      <c r="Z301" s="4"/>
    </row>
    <row r="302" spans="6:26" x14ac:dyDescent="0.35">
      <c r="F302" s="4"/>
      <c r="K302" s="4"/>
      <c r="L302" s="4"/>
      <c r="M302" s="4"/>
      <c r="Z302" s="4"/>
    </row>
    <row r="303" spans="6:26" x14ac:dyDescent="0.35">
      <c r="F303" s="4"/>
      <c r="K303" s="4"/>
      <c r="L303" s="4"/>
      <c r="M303" s="4"/>
      <c r="Z303" s="4"/>
    </row>
    <row r="304" spans="6:26" x14ac:dyDescent="0.35">
      <c r="F304" s="4"/>
      <c r="K304" s="4"/>
      <c r="L304" s="4"/>
      <c r="M304" s="4"/>
      <c r="Z304" s="4"/>
    </row>
    <row r="305" spans="6:26" x14ac:dyDescent="0.35">
      <c r="F305" s="4"/>
      <c r="K305" s="4"/>
      <c r="L305" s="4"/>
      <c r="M305" s="4"/>
      <c r="Z305" s="4"/>
    </row>
    <row r="306" spans="6:26" x14ac:dyDescent="0.35">
      <c r="F306" s="4"/>
      <c r="K306" s="4"/>
      <c r="L306" s="4"/>
      <c r="M306" s="4"/>
      <c r="Z306" s="4"/>
    </row>
    <row r="307" spans="6:26" x14ac:dyDescent="0.35">
      <c r="F307" s="4"/>
      <c r="K307" s="4"/>
      <c r="L307" s="4"/>
      <c r="M307" s="4"/>
      <c r="Z307" s="4"/>
    </row>
    <row r="308" spans="6:26" x14ac:dyDescent="0.35">
      <c r="F308" s="4"/>
      <c r="K308" s="4"/>
      <c r="L308" s="4"/>
      <c r="M308" s="4"/>
      <c r="Z308" s="4"/>
    </row>
    <row r="309" spans="6:26" x14ac:dyDescent="0.35">
      <c r="F309" s="4"/>
      <c r="K309" s="4"/>
      <c r="L309" s="4"/>
      <c r="M309" s="4"/>
      <c r="Z309" s="4"/>
    </row>
    <row r="310" spans="6:26" x14ac:dyDescent="0.35">
      <c r="F310" s="4"/>
      <c r="K310" s="4"/>
      <c r="L310" s="4"/>
      <c r="M310" s="4"/>
      <c r="Z310" s="4"/>
    </row>
    <row r="311" spans="6:26" x14ac:dyDescent="0.35">
      <c r="F311" s="4"/>
      <c r="K311" s="4"/>
      <c r="L311" s="4"/>
      <c r="M311" s="4"/>
      <c r="Z311" s="4"/>
    </row>
    <row r="312" spans="6:26" x14ac:dyDescent="0.35">
      <c r="F312" s="4"/>
      <c r="K312" s="4"/>
      <c r="L312" s="4"/>
      <c r="M312" s="4"/>
      <c r="Z312" s="4"/>
    </row>
    <row r="313" spans="6:26" x14ac:dyDescent="0.35">
      <c r="F313" s="4"/>
      <c r="K313" s="4"/>
      <c r="L313" s="4"/>
      <c r="M313" s="4"/>
      <c r="Z313" s="4"/>
    </row>
    <row r="314" spans="6:26" x14ac:dyDescent="0.35">
      <c r="F314" s="4"/>
      <c r="K314" s="4"/>
      <c r="L314" s="4"/>
      <c r="M314" s="4"/>
      <c r="Z314" s="4"/>
    </row>
    <row r="315" spans="6:26" x14ac:dyDescent="0.35">
      <c r="F315" s="4"/>
      <c r="K315" s="4"/>
      <c r="L315" s="4"/>
      <c r="M315" s="4"/>
      <c r="Z315" s="4"/>
    </row>
    <row r="316" spans="6:26" x14ac:dyDescent="0.35">
      <c r="F316" s="4"/>
      <c r="K316" s="4"/>
      <c r="L316" s="4"/>
      <c r="M316" s="4"/>
      <c r="Z316" s="4"/>
    </row>
    <row r="317" spans="6:26" x14ac:dyDescent="0.35">
      <c r="F317" s="4"/>
      <c r="K317" s="4"/>
      <c r="L317" s="4"/>
      <c r="M317" s="4"/>
      <c r="Z317" s="4"/>
    </row>
    <row r="318" spans="6:26" x14ac:dyDescent="0.35">
      <c r="F318" s="4"/>
      <c r="K318" s="4"/>
      <c r="L318" s="4"/>
      <c r="M318" s="4"/>
      <c r="Z318" s="4"/>
    </row>
    <row r="319" spans="6:26" x14ac:dyDescent="0.35">
      <c r="F319" s="4"/>
      <c r="K319" s="4"/>
      <c r="L319" s="4"/>
      <c r="M319" s="4"/>
      <c r="Z319" s="4"/>
    </row>
    <row r="320" spans="6:26" x14ac:dyDescent="0.35">
      <c r="F320" s="4"/>
      <c r="K320" s="4"/>
      <c r="L320" s="4"/>
      <c r="M320" s="4"/>
      <c r="Z320" s="4"/>
    </row>
    <row r="321" spans="6:26" x14ac:dyDescent="0.35">
      <c r="F321" s="4"/>
      <c r="K321" s="4"/>
      <c r="L321" s="4"/>
      <c r="M321" s="4"/>
      <c r="Z321" s="4"/>
    </row>
    <row r="322" spans="6:26" x14ac:dyDescent="0.35">
      <c r="F322" s="4"/>
      <c r="K322" s="4"/>
      <c r="L322" s="4"/>
      <c r="M322" s="4"/>
      <c r="Z322" s="4"/>
    </row>
    <row r="323" spans="6:26" x14ac:dyDescent="0.35">
      <c r="F323" s="4"/>
      <c r="K323" s="4"/>
      <c r="L323" s="4"/>
      <c r="M323" s="4"/>
      <c r="Z323" s="4"/>
    </row>
    <row r="324" spans="6:26" x14ac:dyDescent="0.35">
      <c r="F324" s="4"/>
      <c r="K324" s="4"/>
      <c r="L324" s="4"/>
      <c r="M324" s="4"/>
      <c r="Z324" s="4"/>
    </row>
    <row r="325" spans="6:26" x14ac:dyDescent="0.35">
      <c r="F325" s="4"/>
      <c r="K325" s="4"/>
      <c r="L325" s="4"/>
      <c r="M325" s="4"/>
      <c r="Z325" s="4"/>
    </row>
    <row r="326" spans="6:26" x14ac:dyDescent="0.35">
      <c r="F326" s="4"/>
      <c r="K326" s="4"/>
      <c r="L326" s="4"/>
      <c r="M326" s="4"/>
      <c r="Z326" s="4"/>
    </row>
    <row r="327" spans="6:26" x14ac:dyDescent="0.35">
      <c r="F327" s="4"/>
      <c r="K327" s="4"/>
      <c r="L327" s="4"/>
      <c r="M327" s="4"/>
      <c r="Z327" s="4"/>
    </row>
    <row r="328" spans="6:26" x14ac:dyDescent="0.35">
      <c r="F328" s="4"/>
      <c r="K328" s="4"/>
      <c r="L328" s="4"/>
      <c r="M328" s="4"/>
      <c r="Z328" s="4"/>
    </row>
    <row r="329" spans="6:26" x14ac:dyDescent="0.35">
      <c r="F329" s="4"/>
      <c r="K329" s="4"/>
      <c r="L329" s="4"/>
      <c r="M329" s="4"/>
      <c r="Z329" s="4"/>
    </row>
    <row r="330" spans="6:26" x14ac:dyDescent="0.35">
      <c r="F330" s="4"/>
      <c r="K330" s="4"/>
      <c r="L330" s="4"/>
      <c r="M330" s="4"/>
      <c r="Z330" s="4"/>
    </row>
    <row r="331" spans="6:26" x14ac:dyDescent="0.35">
      <c r="F331" s="4"/>
      <c r="K331" s="4"/>
      <c r="L331" s="4"/>
      <c r="M331" s="4"/>
      <c r="Z331" s="4"/>
    </row>
    <row r="332" spans="6:26" x14ac:dyDescent="0.35">
      <c r="F332" s="4"/>
      <c r="K332" s="4"/>
      <c r="L332" s="4"/>
      <c r="M332" s="4"/>
      <c r="Z332" s="4"/>
    </row>
    <row r="333" spans="6:26" x14ac:dyDescent="0.35">
      <c r="F333" s="4"/>
      <c r="K333" s="4"/>
      <c r="L333" s="4"/>
      <c r="M333" s="4"/>
      <c r="Z333" s="4"/>
    </row>
    <row r="334" spans="6:26" x14ac:dyDescent="0.35">
      <c r="F334" s="4"/>
      <c r="K334" s="4"/>
      <c r="L334" s="4"/>
      <c r="M334" s="4"/>
      <c r="Z334" s="4"/>
    </row>
    <row r="335" spans="6:26" x14ac:dyDescent="0.35">
      <c r="F335" s="4"/>
      <c r="K335" s="4"/>
      <c r="L335" s="4"/>
      <c r="M335" s="4"/>
      <c r="Z335" s="4"/>
    </row>
    <row r="336" spans="6:26" x14ac:dyDescent="0.35">
      <c r="F336" s="4"/>
      <c r="K336" s="4"/>
      <c r="L336" s="4"/>
      <c r="M336" s="4"/>
      <c r="Z336" s="4"/>
    </row>
    <row r="337" spans="6:26" x14ac:dyDescent="0.35">
      <c r="F337" s="4"/>
      <c r="K337" s="4"/>
      <c r="L337" s="4"/>
      <c r="M337" s="4"/>
      <c r="Z337" s="4"/>
    </row>
    <row r="338" spans="6:26" x14ac:dyDescent="0.35">
      <c r="F338" s="4"/>
      <c r="K338" s="4"/>
      <c r="L338" s="4"/>
      <c r="M338" s="4"/>
      <c r="Z338" s="4"/>
    </row>
    <row r="339" spans="6:26" x14ac:dyDescent="0.35">
      <c r="F339" s="4"/>
      <c r="K339" s="4"/>
      <c r="L339" s="4"/>
      <c r="M339" s="4"/>
      <c r="Z339" s="4"/>
    </row>
    <row r="340" spans="6:26" x14ac:dyDescent="0.35">
      <c r="F340" s="4"/>
      <c r="K340" s="4"/>
      <c r="L340" s="4"/>
      <c r="M340" s="4"/>
      <c r="Z340" s="4"/>
    </row>
    <row r="341" spans="6:26" x14ac:dyDescent="0.35">
      <c r="F341" s="4"/>
      <c r="K341" s="4"/>
      <c r="L341" s="4"/>
      <c r="M341" s="4"/>
      <c r="Z341" s="4"/>
    </row>
    <row r="342" spans="6:26" x14ac:dyDescent="0.35">
      <c r="F342" s="4"/>
      <c r="K342" s="4"/>
      <c r="L342" s="4"/>
      <c r="M342" s="4"/>
      <c r="Z342" s="4"/>
    </row>
    <row r="343" spans="6:26" x14ac:dyDescent="0.35">
      <c r="F343" s="4"/>
      <c r="K343" s="4"/>
      <c r="L343" s="4"/>
      <c r="M343" s="4"/>
      <c r="Z343" s="4"/>
    </row>
    <row r="344" spans="6:26" x14ac:dyDescent="0.35">
      <c r="F344" s="4"/>
      <c r="K344" s="4"/>
      <c r="L344" s="4"/>
      <c r="M344" s="4"/>
      <c r="Z344" s="4"/>
    </row>
    <row r="345" spans="6:26" x14ac:dyDescent="0.35">
      <c r="F345" s="4"/>
      <c r="K345" s="4"/>
      <c r="L345" s="4"/>
      <c r="M345" s="4"/>
      <c r="Z345" s="4"/>
    </row>
    <row r="346" spans="6:26" x14ac:dyDescent="0.35">
      <c r="F346" s="4"/>
      <c r="K346" s="4"/>
      <c r="L346" s="4"/>
      <c r="M346" s="4"/>
      <c r="Z346" s="4"/>
    </row>
    <row r="347" spans="6:26" x14ac:dyDescent="0.35">
      <c r="F347" s="4"/>
      <c r="K347" s="4"/>
      <c r="L347" s="4"/>
      <c r="M347" s="4"/>
      <c r="Z347" s="4"/>
    </row>
    <row r="348" spans="6:26" x14ac:dyDescent="0.35">
      <c r="F348" s="4"/>
      <c r="K348" s="4"/>
      <c r="L348" s="4"/>
      <c r="M348" s="4"/>
      <c r="Z348" s="4"/>
    </row>
    <row r="349" spans="6:26" x14ac:dyDescent="0.35">
      <c r="F349" s="4"/>
      <c r="K349" s="4"/>
      <c r="L349" s="4"/>
      <c r="M349" s="4"/>
      <c r="Z349" s="4"/>
    </row>
    <row r="350" spans="6:26" x14ac:dyDescent="0.35">
      <c r="F350" s="4"/>
      <c r="K350" s="4"/>
      <c r="L350" s="4"/>
      <c r="M350" s="4"/>
      <c r="Z350" s="4"/>
    </row>
    <row r="351" spans="6:26" x14ac:dyDescent="0.35">
      <c r="F351" s="4"/>
      <c r="K351" s="4"/>
      <c r="L351" s="4"/>
      <c r="M351" s="4"/>
      <c r="Z351" s="4"/>
    </row>
    <row r="352" spans="6:26" x14ac:dyDescent="0.35">
      <c r="F352" s="4"/>
      <c r="K352" s="4"/>
      <c r="L352" s="4"/>
      <c r="M352" s="4"/>
      <c r="Z352" s="4"/>
    </row>
    <row r="353" spans="6:26" x14ac:dyDescent="0.35">
      <c r="F353" s="4"/>
      <c r="K353" s="4"/>
      <c r="L353" s="4"/>
      <c r="M353" s="4"/>
      <c r="Z353" s="4"/>
    </row>
    <row r="354" spans="6:26" x14ac:dyDescent="0.35">
      <c r="F354" s="4"/>
      <c r="K354" s="4"/>
      <c r="L354" s="4"/>
      <c r="M354" s="4"/>
      <c r="Z354" s="4"/>
    </row>
    <row r="355" spans="6:26" x14ac:dyDescent="0.35">
      <c r="F355" s="4"/>
      <c r="K355" s="4"/>
      <c r="L355" s="4"/>
      <c r="M355" s="4"/>
      <c r="Z355" s="4"/>
    </row>
    <row r="356" spans="6:26" x14ac:dyDescent="0.35">
      <c r="F356" s="4"/>
      <c r="K356" s="4"/>
      <c r="L356" s="4"/>
      <c r="M356" s="4"/>
      <c r="Z356" s="4"/>
    </row>
    <row r="357" spans="6:26" x14ac:dyDescent="0.35">
      <c r="F357" s="4"/>
      <c r="K357" s="4"/>
      <c r="L357" s="4"/>
      <c r="M357" s="4"/>
      <c r="Z357" s="4"/>
    </row>
    <row r="358" spans="6:26" x14ac:dyDescent="0.35">
      <c r="F358" s="4"/>
      <c r="K358" s="4"/>
      <c r="L358" s="4"/>
      <c r="M358" s="4"/>
      <c r="Z358" s="4"/>
    </row>
    <row r="359" spans="6:26" x14ac:dyDescent="0.35">
      <c r="F359" s="4"/>
      <c r="K359" s="4"/>
      <c r="L359" s="4"/>
      <c r="M359" s="4"/>
      <c r="Z359" s="4"/>
    </row>
    <row r="360" spans="6:26" x14ac:dyDescent="0.35">
      <c r="F360" s="4"/>
      <c r="K360" s="4"/>
      <c r="L360" s="4"/>
      <c r="M360" s="4"/>
      <c r="Z360" s="4"/>
    </row>
    <row r="361" spans="6:26" x14ac:dyDescent="0.35">
      <c r="F361" s="4"/>
      <c r="K361" s="4"/>
      <c r="L361" s="4"/>
      <c r="M361" s="4"/>
      <c r="Z361" s="4"/>
    </row>
    <row r="362" spans="6:26" x14ac:dyDescent="0.35">
      <c r="F362" s="4"/>
      <c r="K362" s="4"/>
      <c r="L362" s="4"/>
      <c r="M362" s="4"/>
      <c r="Z362" s="4"/>
    </row>
    <row r="363" spans="6:26" x14ac:dyDescent="0.35">
      <c r="F363" s="4"/>
      <c r="K363" s="4"/>
      <c r="L363" s="4"/>
      <c r="M363" s="4"/>
      <c r="Z363" s="4"/>
    </row>
    <row r="364" spans="6:26" x14ac:dyDescent="0.35">
      <c r="F364" s="4"/>
      <c r="K364" s="4"/>
      <c r="L364" s="4"/>
      <c r="M364" s="4"/>
      <c r="Z364" s="4"/>
    </row>
    <row r="365" spans="6:26" x14ac:dyDescent="0.35">
      <c r="F365" s="4"/>
      <c r="K365" s="4"/>
      <c r="L365" s="4"/>
      <c r="M365" s="4"/>
      <c r="Z365" s="4"/>
    </row>
    <row r="366" spans="6:26" x14ac:dyDescent="0.35">
      <c r="F366" s="4"/>
      <c r="K366" s="4"/>
      <c r="L366" s="4"/>
      <c r="M366" s="4"/>
      <c r="Z366" s="4"/>
    </row>
    <row r="367" spans="6:26" x14ac:dyDescent="0.35">
      <c r="F367" s="4"/>
      <c r="K367" s="4"/>
      <c r="L367" s="4"/>
      <c r="M367" s="4"/>
      <c r="Z367" s="4"/>
    </row>
    <row r="368" spans="6:26" x14ac:dyDescent="0.35">
      <c r="F368" s="4"/>
      <c r="K368" s="4"/>
      <c r="L368" s="4"/>
      <c r="M368" s="4"/>
      <c r="Z368" s="4"/>
    </row>
    <row r="369" spans="6:26" x14ac:dyDescent="0.35">
      <c r="F369" s="4"/>
      <c r="K369" s="4"/>
      <c r="L369" s="4"/>
      <c r="M369" s="4"/>
      <c r="Z369" s="4"/>
    </row>
    <row r="370" spans="6:26" x14ac:dyDescent="0.35">
      <c r="F370" s="4"/>
      <c r="K370" s="4"/>
      <c r="L370" s="4"/>
      <c r="M370" s="4"/>
      <c r="Z370" s="4"/>
    </row>
    <row r="371" spans="6:26" x14ac:dyDescent="0.35">
      <c r="F371" s="4"/>
      <c r="K371" s="4"/>
      <c r="L371" s="4"/>
      <c r="M371" s="4"/>
      <c r="Z371" s="4"/>
    </row>
    <row r="372" spans="6:26" x14ac:dyDescent="0.35">
      <c r="F372" s="4"/>
      <c r="K372" s="4"/>
      <c r="L372" s="4"/>
      <c r="M372" s="4"/>
      <c r="Z372" s="4"/>
    </row>
    <row r="373" spans="6:26" x14ac:dyDescent="0.35">
      <c r="F373" s="4"/>
      <c r="K373" s="4"/>
      <c r="L373" s="4"/>
      <c r="M373" s="4"/>
      <c r="Z373" s="4"/>
    </row>
    <row r="374" spans="6:26" x14ac:dyDescent="0.35">
      <c r="F374" s="4"/>
      <c r="K374" s="4"/>
      <c r="L374" s="4"/>
      <c r="M374" s="4"/>
      <c r="Z374" s="4"/>
    </row>
    <row r="375" spans="6:26" x14ac:dyDescent="0.35">
      <c r="F375" s="4"/>
      <c r="K375" s="4"/>
      <c r="L375" s="4"/>
      <c r="M375" s="4"/>
      <c r="Z375" s="4"/>
    </row>
    <row r="376" spans="6:26" x14ac:dyDescent="0.35">
      <c r="F376" s="4"/>
      <c r="K376" s="4"/>
      <c r="L376" s="4"/>
      <c r="M376" s="4"/>
      <c r="Z376" s="4"/>
    </row>
    <row r="377" spans="6:26" x14ac:dyDescent="0.35">
      <c r="F377" s="4"/>
      <c r="K377" s="4"/>
      <c r="L377" s="4"/>
      <c r="M377" s="4"/>
      <c r="Z377" s="4"/>
    </row>
    <row r="378" spans="6:26" x14ac:dyDescent="0.35">
      <c r="F378" s="4"/>
      <c r="K378" s="4"/>
      <c r="L378" s="4"/>
      <c r="M378" s="4"/>
      <c r="Z378" s="4"/>
    </row>
    <row r="379" spans="6:26" x14ac:dyDescent="0.35">
      <c r="F379" s="4"/>
      <c r="K379" s="4"/>
      <c r="L379" s="4"/>
      <c r="M379" s="4"/>
      <c r="Z379" s="4"/>
    </row>
    <row r="380" spans="6:26" x14ac:dyDescent="0.35">
      <c r="F380" s="4"/>
      <c r="K380" s="4"/>
      <c r="L380" s="4"/>
      <c r="M380" s="4"/>
      <c r="Z380" s="4"/>
    </row>
    <row r="381" spans="6:26" x14ac:dyDescent="0.35">
      <c r="F381" s="4"/>
      <c r="K381" s="4"/>
      <c r="L381" s="4"/>
      <c r="M381" s="4"/>
      <c r="Z381" s="4"/>
    </row>
    <row r="382" spans="6:26" x14ac:dyDescent="0.35">
      <c r="F382" s="4"/>
      <c r="K382" s="4"/>
      <c r="L382" s="4"/>
      <c r="M382" s="4"/>
      <c r="Z382" s="4"/>
    </row>
    <row r="383" spans="6:26" x14ac:dyDescent="0.35">
      <c r="F383" s="4"/>
      <c r="K383" s="4"/>
      <c r="L383" s="4"/>
      <c r="M383" s="4"/>
      <c r="Z383" s="4"/>
    </row>
    <row r="384" spans="6:26" x14ac:dyDescent="0.35">
      <c r="F384" s="4"/>
      <c r="K384" s="4"/>
      <c r="L384" s="4"/>
      <c r="M384" s="4"/>
      <c r="Z384" s="4"/>
    </row>
    <row r="385" spans="6:26" x14ac:dyDescent="0.35">
      <c r="F385" s="4"/>
      <c r="K385" s="4"/>
      <c r="L385" s="4"/>
      <c r="M385" s="4"/>
      <c r="Z385" s="4"/>
    </row>
    <row r="386" spans="6:26" x14ac:dyDescent="0.35">
      <c r="F386" s="4"/>
      <c r="K386" s="4"/>
      <c r="L386" s="4"/>
      <c r="M386" s="4"/>
      <c r="Z386" s="4"/>
    </row>
    <row r="387" spans="6:26" x14ac:dyDescent="0.35">
      <c r="F387" s="4"/>
      <c r="K387" s="4"/>
      <c r="L387" s="4"/>
      <c r="M387" s="4"/>
      <c r="Z387" s="4"/>
    </row>
    <row r="388" spans="6:26" x14ac:dyDescent="0.35">
      <c r="F388" s="4"/>
      <c r="K388" s="4"/>
      <c r="L388" s="4"/>
      <c r="M388" s="4"/>
      <c r="Z388" s="4"/>
    </row>
    <row r="389" spans="6:26" x14ac:dyDescent="0.35">
      <c r="F389" s="4"/>
      <c r="K389" s="4"/>
      <c r="L389" s="4"/>
      <c r="M389" s="4"/>
      <c r="Z389" s="4"/>
    </row>
    <row r="390" spans="6:26" x14ac:dyDescent="0.35">
      <c r="F390" s="4"/>
      <c r="K390" s="4"/>
      <c r="L390" s="4"/>
      <c r="M390" s="4"/>
      <c r="Z390" s="4"/>
    </row>
    <row r="391" spans="6:26" x14ac:dyDescent="0.35">
      <c r="F391" s="4"/>
      <c r="K391" s="4"/>
      <c r="L391" s="4"/>
      <c r="M391" s="4"/>
      <c r="Z391" s="4"/>
    </row>
    <row r="392" spans="6:26" x14ac:dyDescent="0.35">
      <c r="F392" s="4"/>
      <c r="K392" s="4"/>
      <c r="L392" s="4"/>
      <c r="M392" s="4"/>
      <c r="Z392" s="4"/>
    </row>
    <row r="393" spans="6:26" x14ac:dyDescent="0.35">
      <c r="F393" s="4"/>
      <c r="K393" s="4"/>
      <c r="L393" s="4"/>
      <c r="M393" s="4"/>
      <c r="Z393" s="4"/>
    </row>
    <row r="394" spans="6:26" x14ac:dyDescent="0.35">
      <c r="F394" s="4"/>
      <c r="K394" s="4"/>
      <c r="L394" s="4"/>
      <c r="M394" s="4"/>
      <c r="Z394" s="4"/>
    </row>
    <row r="395" spans="6:26" x14ac:dyDescent="0.35">
      <c r="F395" s="4"/>
      <c r="K395" s="4"/>
      <c r="L395" s="4"/>
      <c r="M395" s="4"/>
      <c r="Z395" s="4"/>
    </row>
    <row r="396" spans="6:26" x14ac:dyDescent="0.35">
      <c r="F396" s="4"/>
      <c r="K396" s="4"/>
      <c r="L396" s="4"/>
      <c r="M396" s="4"/>
      <c r="Z396" s="4"/>
    </row>
    <row r="397" spans="6:26" x14ac:dyDescent="0.35">
      <c r="F397" s="4"/>
      <c r="K397" s="4"/>
      <c r="L397" s="4"/>
      <c r="M397" s="4"/>
      <c r="Z397" s="4"/>
    </row>
    <row r="398" spans="6:26" x14ac:dyDescent="0.35">
      <c r="F398" s="4"/>
      <c r="K398" s="4"/>
      <c r="L398" s="4"/>
      <c r="M398" s="4"/>
      <c r="Z398" s="4"/>
    </row>
    <row r="399" spans="6:26" x14ac:dyDescent="0.35">
      <c r="F399" s="4"/>
      <c r="K399" s="4"/>
      <c r="L399" s="4"/>
      <c r="M399" s="4"/>
      <c r="Z399" s="4"/>
    </row>
    <row r="400" spans="6:26" x14ac:dyDescent="0.35">
      <c r="F400" s="4"/>
      <c r="K400" s="4"/>
      <c r="L400" s="4"/>
      <c r="M400" s="4"/>
      <c r="Z400" s="4"/>
    </row>
    <row r="401" spans="6:26" x14ac:dyDescent="0.35">
      <c r="F401" s="4"/>
      <c r="K401" s="4"/>
      <c r="L401" s="4"/>
      <c r="M401" s="4"/>
      <c r="Z401" s="4"/>
    </row>
    <row r="402" spans="6:26" x14ac:dyDescent="0.35">
      <c r="F402" s="4"/>
      <c r="K402" s="4"/>
      <c r="L402" s="4"/>
      <c r="M402" s="4"/>
      <c r="Z402" s="4"/>
    </row>
    <row r="403" spans="6:26" x14ac:dyDescent="0.35">
      <c r="F403" s="4"/>
      <c r="K403" s="4"/>
      <c r="L403" s="4"/>
      <c r="M403" s="4"/>
      <c r="Z403" s="4"/>
    </row>
    <row r="404" spans="6:26" x14ac:dyDescent="0.35">
      <c r="F404" s="4"/>
      <c r="K404" s="4"/>
      <c r="L404" s="4"/>
      <c r="M404" s="4"/>
      <c r="Z404" s="4"/>
    </row>
    <row r="405" spans="6:26" x14ac:dyDescent="0.35">
      <c r="F405" s="4"/>
      <c r="K405" s="4"/>
      <c r="L405" s="4"/>
      <c r="M405" s="4"/>
      <c r="Z405" s="4"/>
    </row>
    <row r="406" spans="6:26" x14ac:dyDescent="0.35">
      <c r="F406" s="4"/>
      <c r="K406" s="4"/>
      <c r="L406" s="4"/>
      <c r="M406" s="4"/>
      <c r="Z406" s="4"/>
    </row>
    <row r="407" spans="6:26" x14ac:dyDescent="0.35">
      <c r="F407" s="4"/>
      <c r="K407" s="4"/>
      <c r="L407" s="4"/>
      <c r="M407" s="4"/>
      <c r="Z407" s="4"/>
    </row>
    <row r="408" spans="6:26" x14ac:dyDescent="0.35">
      <c r="F408" s="4"/>
      <c r="K408" s="4"/>
      <c r="L408" s="4"/>
      <c r="M408" s="4"/>
      <c r="Z408" s="4"/>
    </row>
    <row r="409" spans="6:26" x14ac:dyDescent="0.35">
      <c r="F409" s="4"/>
      <c r="K409" s="4"/>
      <c r="L409" s="4"/>
      <c r="M409" s="4"/>
      <c r="Z409" s="4"/>
    </row>
    <row r="410" spans="6:26" x14ac:dyDescent="0.35">
      <c r="F410" s="4"/>
      <c r="K410" s="4"/>
      <c r="L410" s="4"/>
      <c r="M410" s="4"/>
      <c r="Z410" s="4"/>
    </row>
    <row r="411" spans="6:26" x14ac:dyDescent="0.35">
      <c r="F411" s="4"/>
      <c r="K411" s="4"/>
      <c r="L411" s="4"/>
      <c r="M411" s="4"/>
      <c r="Z411" s="4"/>
    </row>
    <row r="412" spans="6:26" x14ac:dyDescent="0.35">
      <c r="F412" s="4"/>
      <c r="K412" s="4"/>
      <c r="L412" s="4"/>
      <c r="M412" s="4"/>
      <c r="Z412" s="4"/>
    </row>
    <row r="413" spans="6:26" x14ac:dyDescent="0.35">
      <c r="F413" s="4"/>
      <c r="K413" s="4"/>
      <c r="L413" s="4"/>
      <c r="M413" s="4"/>
      <c r="Z413" s="4"/>
    </row>
    <row r="414" spans="6:26" x14ac:dyDescent="0.35">
      <c r="F414" s="4"/>
      <c r="K414" s="4"/>
      <c r="L414" s="4"/>
      <c r="M414" s="4"/>
      <c r="Z414" s="4"/>
    </row>
    <row r="415" spans="6:26" x14ac:dyDescent="0.35">
      <c r="F415" s="4"/>
      <c r="K415" s="4"/>
      <c r="L415" s="4"/>
      <c r="M415" s="4"/>
      <c r="Z415" s="4"/>
    </row>
    <row r="416" spans="6:26" x14ac:dyDescent="0.35">
      <c r="F416" s="4"/>
      <c r="K416" s="4"/>
      <c r="L416" s="4"/>
      <c r="M416" s="4"/>
      <c r="Z416" s="4"/>
    </row>
    <row r="417" spans="6:26" x14ac:dyDescent="0.35">
      <c r="F417" s="4"/>
      <c r="K417" s="4"/>
      <c r="L417" s="4"/>
      <c r="M417" s="4"/>
      <c r="Z417" s="4"/>
    </row>
    <row r="418" spans="6:26" x14ac:dyDescent="0.35">
      <c r="F418" s="4"/>
      <c r="K418" s="4"/>
      <c r="L418" s="4"/>
      <c r="M418" s="4"/>
      <c r="Z418" s="4"/>
    </row>
    <row r="419" spans="6:26" x14ac:dyDescent="0.35">
      <c r="F419" s="4"/>
      <c r="K419" s="4"/>
      <c r="L419" s="4"/>
      <c r="M419" s="4"/>
      <c r="Z419" s="4"/>
    </row>
    <row r="420" spans="6:26" x14ac:dyDescent="0.35">
      <c r="F420" s="4"/>
      <c r="K420" s="4"/>
      <c r="L420" s="4"/>
      <c r="M420" s="4"/>
      <c r="Z420" s="4"/>
    </row>
    <row r="421" spans="6:26" x14ac:dyDescent="0.35">
      <c r="F421" s="4"/>
      <c r="K421" s="4"/>
      <c r="L421" s="4"/>
      <c r="M421" s="4"/>
      <c r="Z421" s="4"/>
    </row>
    <row r="422" spans="6:26" x14ac:dyDescent="0.35">
      <c r="F422" s="4"/>
      <c r="K422" s="4"/>
      <c r="L422" s="4"/>
      <c r="M422" s="4"/>
      <c r="Z422" s="4"/>
    </row>
    <row r="423" spans="6:26" x14ac:dyDescent="0.35">
      <c r="F423" s="4"/>
      <c r="K423" s="4"/>
      <c r="L423" s="4"/>
      <c r="M423" s="4"/>
      <c r="Z423" s="4"/>
    </row>
    <row r="424" spans="6:26" x14ac:dyDescent="0.35">
      <c r="F424" s="4"/>
      <c r="K424" s="4"/>
      <c r="L424" s="4"/>
      <c r="M424" s="4"/>
      <c r="Z424" s="4"/>
    </row>
    <row r="425" spans="6:26" x14ac:dyDescent="0.35">
      <c r="F425" s="4"/>
      <c r="K425" s="4"/>
      <c r="L425" s="4"/>
      <c r="M425" s="4"/>
      <c r="Z425" s="4"/>
    </row>
    <row r="426" spans="6:26" x14ac:dyDescent="0.35">
      <c r="F426" s="4"/>
      <c r="K426" s="4"/>
      <c r="L426" s="4"/>
      <c r="M426" s="4"/>
      <c r="Z426" s="4"/>
    </row>
    <row r="427" spans="6:26" x14ac:dyDescent="0.35">
      <c r="F427" s="4"/>
      <c r="K427" s="4"/>
      <c r="L427" s="4"/>
      <c r="M427" s="4"/>
      <c r="Z427" s="4"/>
    </row>
    <row r="428" spans="6:26" x14ac:dyDescent="0.35">
      <c r="F428" s="4"/>
      <c r="K428" s="4"/>
      <c r="L428" s="4"/>
      <c r="M428" s="4"/>
      <c r="Z428" s="4"/>
    </row>
    <row r="429" spans="6:26" x14ac:dyDescent="0.35">
      <c r="F429" s="4"/>
      <c r="K429" s="4"/>
      <c r="L429" s="4"/>
      <c r="M429" s="4"/>
      <c r="Z429" s="4"/>
    </row>
    <row r="430" spans="6:26" x14ac:dyDescent="0.35">
      <c r="F430" s="4"/>
      <c r="K430" s="4"/>
      <c r="L430" s="4"/>
      <c r="M430" s="4"/>
      <c r="Z430" s="4"/>
    </row>
    <row r="431" spans="6:26" x14ac:dyDescent="0.35">
      <c r="F431" s="4"/>
      <c r="K431" s="4"/>
      <c r="L431" s="4"/>
      <c r="M431" s="4"/>
      <c r="Z431" s="4"/>
    </row>
    <row r="432" spans="6:26" x14ac:dyDescent="0.35">
      <c r="F432" s="4"/>
      <c r="K432" s="4"/>
      <c r="L432" s="4"/>
      <c r="M432" s="4"/>
      <c r="Z432" s="4"/>
    </row>
    <row r="433" spans="6:26" x14ac:dyDescent="0.35">
      <c r="F433" s="4"/>
      <c r="K433" s="4"/>
      <c r="L433" s="4"/>
      <c r="M433" s="4"/>
      <c r="Z433" s="4"/>
    </row>
    <row r="434" spans="6:26" x14ac:dyDescent="0.35">
      <c r="F434" s="4"/>
      <c r="K434" s="4"/>
      <c r="L434" s="4"/>
      <c r="M434" s="4"/>
      <c r="Z434" s="4"/>
    </row>
    <row r="435" spans="6:26" x14ac:dyDescent="0.35">
      <c r="F435" s="4"/>
      <c r="K435" s="4"/>
      <c r="L435" s="4"/>
      <c r="M435" s="4"/>
      <c r="Z435" s="4"/>
    </row>
    <row r="436" spans="6:26" x14ac:dyDescent="0.35">
      <c r="F436" s="4"/>
      <c r="K436" s="4"/>
      <c r="L436" s="4"/>
      <c r="M436" s="4"/>
      <c r="Z436" s="4"/>
    </row>
    <row r="437" spans="6:26" x14ac:dyDescent="0.35">
      <c r="F437" s="4"/>
      <c r="K437" s="4"/>
      <c r="L437" s="4"/>
      <c r="M437" s="4"/>
      <c r="Z437" s="4"/>
    </row>
    <row r="438" spans="6:26" x14ac:dyDescent="0.35">
      <c r="F438" s="4"/>
      <c r="K438" s="4"/>
      <c r="L438" s="4"/>
      <c r="M438" s="4"/>
      <c r="Z438" s="4"/>
    </row>
    <row r="439" spans="6:26" x14ac:dyDescent="0.35">
      <c r="F439" s="4"/>
      <c r="K439" s="4"/>
      <c r="L439" s="4"/>
      <c r="M439" s="4"/>
      <c r="Z439" s="4"/>
    </row>
    <row r="440" spans="6:26" x14ac:dyDescent="0.35">
      <c r="F440" s="4"/>
      <c r="K440" s="4"/>
      <c r="L440" s="4"/>
      <c r="M440" s="4"/>
      <c r="Z440" s="4"/>
    </row>
    <row r="441" spans="6:26" x14ac:dyDescent="0.35">
      <c r="F441" s="4"/>
      <c r="K441" s="4"/>
      <c r="L441" s="4"/>
      <c r="M441" s="4"/>
      <c r="Z441" s="4"/>
    </row>
    <row r="442" spans="6:26" x14ac:dyDescent="0.35">
      <c r="F442" s="4"/>
      <c r="K442" s="4"/>
      <c r="L442" s="4"/>
      <c r="M442" s="4"/>
      <c r="Z442" s="4"/>
    </row>
    <row r="443" spans="6:26" x14ac:dyDescent="0.35">
      <c r="F443" s="4"/>
      <c r="K443" s="4"/>
      <c r="L443" s="4"/>
      <c r="M443" s="4"/>
      <c r="Z443" s="4"/>
    </row>
    <row r="444" spans="6:26" x14ac:dyDescent="0.35">
      <c r="F444" s="4"/>
      <c r="K444" s="4"/>
      <c r="L444" s="4"/>
      <c r="M444" s="4"/>
      <c r="Z444" s="4"/>
    </row>
    <row r="445" spans="6:26" x14ac:dyDescent="0.35">
      <c r="F445" s="4"/>
      <c r="K445" s="4"/>
      <c r="L445" s="4"/>
      <c r="M445" s="4"/>
      <c r="Z445" s="4"/>
    </row>
    <row r="446" spans="6:26" x14ac:dyDescent="0.35">
      <c r="F446" s="4"/>
      <c r="K446" s="4"/>
      <c r="L446" s="4"/>
      <c r="M446" s="4"/>
      <c r="Z446" s="4"/>
    </row>
    <row r="447" spans="6:26" x14ac:dyDescent="0.35">
      <c r="F447" s="4"/>
      <c r="K447" s="4"/>
      <c r="L447" s="4"/>
      <c r="M447" s="4"/>
      <c r="Z447" s="4"/>
    </row>
    <row r="448" spans="6:26" x14ac:dyDescent="0.35">
      <c r="F448" s="4"/>
      <c r="K448" s="4"/>
      <c r="L448" s="4"/>
      <c r="M448" s="4"/>
      <c r="Z448" s="4"/>
    </row>
    <row r="449" spans="6:26" x14ac:dyDescent="0.35">
      <c r="F449" s="4"/>
      <c r="K449" s="4"/>
      <c r="L449" s="4"/>
      <c r="M449" s="4"/>
      <c r="Z449" s="4"/>
    </row>
    <row r="450" spans="6:26" x14ac:dyDescent="0.35">
      <c r="F450" s="4"/>
      <c r="K450" s="4"/>
      <c r="L450" s="4"/>
      <c r="M450" s="4"/>
      <c r="Z450" s="4"/>
    </row>
    <row r="451" spans="6:26" x14ac:dyDescent="0.35">
      <c r="F451" s="4"/>
      <c r="K451" s="4"/>
      <c r="L451" s="4"/>
      <c r="M451" s="4"/>
      <c r="Z451" s="4"/>
    </row>
    <row r="452" spans="6:26" x14ac:dyDescent="0.35">
      <c r="F452" s="4"/>
      <c r="K452" s="4"/>
      <c r="L452" s="4"/>
      <c r="M452" s="4"/>
      <c r="Z452" s="4"/>
    </row>
    <row r="453" spans="6:26" x14ac:dyDescent="0.35">
      <c r="F453" s="4"/>
      <c r="K453" s="4"/>
      <c r="L453" s="4"/>
      <c r="M453" s="4"/>
      <c r="Z453" s="4"/>
    </row>
    <row r="454" spans="6:26" x14ac:dyDescent="0.35">
      <c r="F454" s="4"/>
      <c r="K454" s="4"/>
      <c r="L454" s="4"/>
      <c r="M454" s="4"/>
      <c r="Z454" s="4"/>
    </row>
    <row r="455" spans="6:26" x14ac:dyDescent="0.35">
      <c r="F455" s="4"/>
      <c r="K455" s="4"/>
      <c r="L455" s="4"/>
      <c r="M455" s="4"/>
      <c r="Z455" s="4"/>
    </row>
    <row r="456" spans="6:26" x14ac:dyDescent="0.35">
      <c r="F456" s="4"/>
      <c r="K456" s="4"/>
      <c r="L456" s="4"/>
      <c r="M456" s="4"/>
      <c r="Z456" s="4"/>
    </row>
    <row r="457" spans="6:26" x14ac:dyDescent="0.35">
      <c r="F457" s="4"/>
      <c r="K457" s="4"/>
      <c r="L457" s="4"/>
      <c r="M457" s="4"/>
      <c r="Z457" s="4"/>
    </row>
    <row r="458" spans="6:26" x14ac:dyDescent="0.35">
      <c r="F458" s="4"/>
      <c r="K458" s="4"/>
      <c r="L458" s="4"/>
      <c r="M458" s="4"/>
      <c r="Z458" s="4"/>
    </row>
    <row r="459" spans="6:26" x14ac:dyDescent="0.35">
      <c r="F459" s="4"/>
      <c r="K459" s="4"/>
      <c r="L459" s="4"/>
      <c r="M459" s="4"/>
      <c r="Z459" s="4"/>
    </row>
    <row r="460" spans="6:26" x14ac:dyDescent="0.35">
      <c r="F460" s="4"/>
      <c r="K460" s="4"/>
      <c r="L460" s="4"/>
      <c r="M460" s="4"/>
      <c r="Z460" s="4"/>
    </row>
    <row r="461" spans="6:26" x14ac:dyDescent="0.35">
      <c r="F461" s="4"/>
      <c r="K461" s="4"/>
      <c r="L461" s="4"/>
      <c r="M461" s="4"/>
      <c r="Z461" s="4"/>
    </row>
    <row r="462" spans="6:26" x14ac:dyDescent="0.35">
      <c r="F462" s="4"/>
      <c r="K462" s="4"/>
      <c r="L462" s="4"/>
      <c r="M462" s="4"/>
      <c r="Z462" s="4"/>
    </row>
    <row r="463" spans="6:26" x14ac:dyDescent="0.35">
      <c r="F463" s="4"/>
      <c r="K463" s="4"/>
      <c r="L463" s="4"/>
      <c r="M463" s="4"/>
      <c r="Z463" s="4"/>
    </row>
    <row r="464" spans="6:26" x14ac:dyDescent="0.35">
      <c r="F464" s="4"/>
      <c r="K464" s="4"/>
      <c r="L464" s="4"/>
      <c r="M464" s="4"/>
      <c r="Z464" s="4"/>
    </row>
    <row r="465" spans="6:26" x14ac:dyDescent="0.35">
      <c r="F465" s="4"/>
      <c r="K465" s="4"/>
      <c r="L465" s="4"/>
      <c r="M465" s="4"/>
      <c r="Z465" s="4"/>
    </row>
    <row r="466" spans="6:26" x14ac:dyDescent="0.35">
      <c r="F466" s="4"/>
      <c r="K466" s="4"/>
      <c r="L466" s="4"/>
      <c r="M466" s="4"/>
      <c r="Z466" s="4"/>
    </row>
    <row r="467" spans="6:26" x14ac:dyDescent="0.35">
      <c r="F467" s="4"/>
      <c r="K467" s="4"/>
      <c r="L467" s="4"/>
      <c r="M467" s="4"/>
      <c r="Z467" s="4"/>
    </row>
    <row r="468" spans="6:26" x14ac:dyDescent="0.35">
      <c r="F468" s="4"/>
      <c r="K468" s="4"/>
      <c r="L468" s="4"/>
      <c r="M468" s="4"/>
      <c r="Z468" s="4"/>
    </row>
    <row r="469" spans="6:26" x14ac:dyDescent="0.35">
      <c r="F469" s="4"/>
      <c r="K469" s="4"/>
      <c r="L469" s="4"/>
      <c r="M469" s="4"/>
      <c r="Z469" s="4"/>
    </row>
    <row r="470" spans="6:26" x14ac:dyDescent="0.35">
      <c r="F470" s="4"/>
      <c r="K470" s="4"/>
      <c r="L470" s="4"/>
      <c r="M470" s="4"/>
      <c r="Z470" s="4"/>
    </row>
    <row r="471" spans="6:26" x14ac:dyDescent="0.35">
      <c r="F471" s="4"/>
      <c r="K471" s="4"/>
      <c r="L471" s="4"/>
      <c r="M471" s="4"/>
      <c r="Z471" s="4"/>
    </row>
    <row r="472" spans="6:26" x14ac:dyDescent="0.35">
      <c r="F472" s="4"/>
      <c r="K472" s="4"/>
      <c r="L472" s="4"/>
      <c r="M472" s="4"/>
      <c r="Z472" s="4"/>
    </row>
    <row r="473" spans="6:26" x14ac:dyDescent="0.35">
      <c r="F473" s="4"/>
      <c r="K473" s="4"/>
      <c r="L473" s="4"/>
      <c r="M473" s="4"/>
      <c r="Z473" s="4"/>
    </row>
    <row r="474" spans="6:26" x14ac:dyDescent="0.35">
      <c r="F474" s="4"/>
      <c r="K474" s="4"/>
      <c r="L474" s="4"/>
      <c r="M474" s="4"/>
      <c r="Z474" s="4"/>
    </row>
    <row r="475" spans="6:26" x14ac:dyDescent="0.35">
      <c r="F475" s="4"/>
      <c r="K475" s="4"/>
      <c r="L475" s="4"/>
      <c r="M475" s="4"/>
      <c r="Z475" s="4"/>
    </row>
    <row r="476" spans="6:26" x14ac:dyDescent="0.35">
      <c r="F476" s="4"/>
      <c r="K476" s="4"/>
      <c r="L476" s="4"/>
      <c r="M476" s="4"/>
      <c r="Z476" s="4"/>
    </row>
    <row r="477" spans="6:26" x14ac:dyDescent="0.35">
      <c r="F477" s="4"/>
      <c r="K477" s="4"/>
      <c r="L477" s="4"/>
      <c r="M477" s="4"/>
      <c r="Z477" s="4"/>
    </row>
    <row r="478" spans="6:26" x14ac:dyDescent="0.35">
      <c r="F478" s="4"/>
      <c r="K478" s="4"/>
      <c r="L478" s="4"/>
      <c r="M478" s="4"/>
      <c r="Z478" s="4"/>
    </row>
    <row r="479" spans="6:26" x14ac:dyDescent="0.35">
      <c r="F479" s="4"/>
      <c r="K479" s="4"/>
      <c r="L479" s="4"/>
      <c r="M479" s="4"/>
      <c r="Z479" s="4"/>
    </row>
    <row r="480" spans="6:26" x14ac:dyDescent="0.35">
      <c r="F480" s="4"/>
      <c r="K480" s="4"/>
      <c r="L480" s="4"/>
      <c r="M480" s="4"/>
      <c r="Z480" s="4"/>
    </row>
    <row r="481" spans="6:26" x14ac:dyDescent="0.35">
      <c r="F481" s="4"/>
      <c r="K481" s="4"/>
      <c r="L481" s="4"/>
      <c r="M481" s="4"/>
      <c r="Z481" s="4"/>
    </row>
    <row r="482" spans="6:26" x14ac:dyDescent="0.35">
      <c r="F482" s="4"/>
      <c r="K482" s="4"/>
      <c r="L482" s="4"/>
      <c r="M482" s="4"/>
      <c r="Z482" s="4"/>
    </row>
    <row r="483" spans="6:26" x14ac:dyDescent="0.35">
      <c r="F483" s="4"/>
      <c r="K483" s="4"/>
      <c r="L483" s="4"/>
      <c r="M483" s="4"/>
      <c r="Z483" s="4"/>
    </row>
    <row r="484" spans="6:26" x14ac:dyDescent="0.35">
      <c r="F484" s="4"/>
      <c r="K484" s="4"/>
      <c r="L484" s="4"/>
      <c r="M484" s="4"/>
      <c r="Z484" s="4"/>
    </row>
    <row r="485" spans="6:26" x14ac:dyDescent="0.35">
      <c r="F485" s="4"/>
      <c r="K485" s="4"/>
      <c r="L485" s="4"/>
      <c r="M485" s="4"/>
      <c r="Z485" s="4"/>
    </row>
    <row r="486" spans="6:26" x14ac:dyDescent="0.35">
      <c r="F486" s="4"/>
      <c r="K486" s="4"/>
      <c r="L486" s="4"/>
      <c r="M486" s="4"/>
      <c r="Z486" s="4"/>
    </row>
    <row r="487" spans="6:26" x14ac:dyDescent="0.35">
      <c r="F487" s="4"/>
      <c r="K487" s="4"/>
      <c r="L487" s="4"/>
      <c r="M487" s="4"/>
      <c r="Z487" s="4"/>
    </row>
    <row r="488" spans="6:26" x14ac:dyDescent="0.35">
      <c r="F488" s="4"/>
      <c r="K488" s="4"/>
      <c r="L488" s="4"/>
      <c r="M488" s="4"/>
      <c r="Z488" s="4"/>
    </row>
    <row r="489" spans="6:26" x14ac:dyDescent="0.35">
      <c r="F489" s="4"/>
      <c r="K489" s="4"/>
      <c r="L489" s="4"/>
      <c r="M489" s="4"/>
      <c r="Z489" s="4"/>
    </row>
    <row r="490" spans="6:26" x14ac:dyDescent="0.35">
      <c r="F490" s="4"/>
      <c r="K490" s="4"/>
      <c r="L490" s="4"/>
      <c r="M490" s="4"/>
      <c r="Z490" s="4"/>
    </row>
    <row r="491" spans="6:26" x14ac:dyDescent="0.35">
      <c r="F491" s="4"/>
      <c r="K491" s="4"/>
      <c r="L491" s="4"/>
      <c r="M491" s="4"/>
      <c r="Z491" s="4"/>
    </row>
    <row r="492" spans="6:26" x14ac:dyDescent="0.35">
      <c r="F492" s="4"/>
      <c r="K492" s="4"/>
      <c r="L492" s="4"/>
      <c r="M492" s="4"/>
      <c r="Z492" s="4"/>
    </row>
    <row r="493" spans="6:26" x14ac:dyDescent="0.35">
      <c r="F493" s="4"/>
      <c r="K493" s="4"/>
      <c r="L493" s="4"/>
      <c r="M493" s="4"/>
      <c r="Z493" s="4"/>
    </row>
    <row r="494" spans="6:26" x14ac:dyDescent="0.35">
      <c r="F494" s="4"/>
      <c r="K494" s="4"/>
      <c r="L494" s="4"/>
      <c r="M494" s="4"/>
      <c r="Z494" s="4"/>
    </row>
    <row r="495" spans="6:26" x14ac:dyDescent="0.35">
      <c r="F495" s="4"/>
      <c r="K495" s="4"/>
      <c r="L495" s="4"/>
      <c r="M495" s="4"/>
      <c r="Z495" s="4"/>
    </row>
    <row r="496" spans="6:26" x14ac:dyDescent="0.35">
      <c r="F496" s="4"/>
      <c r="K496" s="4"/>
      <c r="L496" s="4"/>
      <c r="M496" s="4"/>
      <c r="Z496" s="4"/>
    </row>
    <row r="497" spans="6:26" x14ac:dyDescent="0.35">
      <c r="F497" s="4"/>
      <c r="K497" s="4"/>
      <c r="L497" s="4"/>
      <c r="M497" s="4"/>
      <c r="Z497" s="4"/>
    </row>
    <row r="498" spans="6:26" x14ac:dyDescent="0.35">
      <c r="F498" s="4"/>
      <c r="K498" s="4"/>
      <c r="L498" s="4"/>
      <c r="M498" s="4"/>
      <c r="Z498" s="4"/>
    </row>
    <row r="499" spans="6:26" x14ac:dyDescent="0.35">
      <c r="F499" s="4"/>
      <c r="K499" s="4"/>
      <c r="L499" s="4"/>
      <c r="M499" s="4"/>
      <c r="Z499" s="4"/>
    </row>
    <row r="500" spans="6:26" x14ac:dyDescent="0.35">
      <c r="F500" s="4"/>
      <c r="K500" s="4"/>
      <c r="L500" s="4"/>
      <c r="M500" s="4"/>
      <c r="Z500" s="4"/>
    </row>
    <row r="501" spans="6:26" x14ac:dyDescent="0.35">
      <c r="F501" s="4"/>
      <c r="K501" s="4"/>
      <c r="L501" s="4"/>
      <c r="M501" s="4"/>
      <c r="Z501" s="4"/>
    </row>
    <row r="502" spans="6:26" x14ac:dyDescent="0.35">
      <c r="F502" s="4"/>
      <c r="K502" s="4"/>
      <c r="L502" s="4"/>
      <c r="M502" s="4"/>
      <c r="Z502" s="4"/>
    </row>
    <row r="503" spans="6:26" x14ac:dyDescent="0.35">
      <c r="F503" s="4"/>
      <c r="K503" s="4"/>
      <c r="L503" s="4"/>
      <c r="M503" s="4"/>
      <c r="Z503" s="4"/>
    </row>
    <row r="504" spans="6:26" x14ac:dyDescent="0.35">
      <c r="F504" s="4"/>
      <c r="K504" s="4"/>
      <c r="L504" s="4"/>
      <c r="M504" s="4"/>
      <c r="Z504" s="4"/>
    </row>
    <row r="505" spans="6:26" x14ac:dyDescent="0.35">
      <c r="F505" s="4"/>
      <c r="K505" s="4"/>
      <c r="L505" s="4"/>
      <c r="M505" s="4"/>
      <c r="Z505" s="4"/>
    </row>
    <row r="506" spans="6:26" x14ac:dyDescent="0.35">
      <c r="F506" s="4"/>
      <c r="K506" s="4"/>
      <c r="L506" s="4"/>
      <c r="M506" s="4"/>
      <c r="Z506" s="4"/>
    </row>
    <row r="507" spans="6:26" x14ac:dyDescent="0.35">
      <c r="F507" s="4"/>
      <c r="K507" s="4"/>
      <c r="L507" s="4"/>
      <c r="M507" s="4"/>
      <c r="Z507" s="4"/>
    </row>
    <row r="508" spans="6:26" x14ac:dyDescent="0.35">
      <c r="F508" s="4"/>
      <c r="K508" s="4"/>
      <c r="L508" s="4"/>
      <c r="M508" s="4"/>
      <c r="Z508" s="4"/>
    </row>
    <row r="509" spans="6:26" x14ac:dyDescent="0.35">
      <c r="F509" s="4"/>
      <c r="K509" s="4"/>
      <c r="L509" s="4"/>
      <c r="M509" s="4"/>
      <c r="Z509" s="4"/>
    </row>
    <row r="510" spans="6:26" x14ac:dyDescent="0.35">
      <c r="F510" s="4"/>
      <c r="K510" s="4"/>
      <c r="L510" s="4"/>
      <c r="M510" s="4"/>
      <c r="Z510" s="4"/>
    </row>
    <row r="511" spans="6:26" x14ac:dyDescent="0.35">
      <c r="F511" s="4"/>
      <c r="K511" s="4"/>
      <c r="L511" s="4"/>
      <c r="M511" s="4"/>
      <c r="Z511" s="4"/>
    </row>
    <row r="512" spans="6:26" x14ac:dyDescent="0.35">
      <c r="F512" s="4"/>
      <c r="K512" s="4"/>
      <c r="L512" s="4"/>
      <c r="M512" s="4"/>
      <c r="Z512" s="4"/>
    </row>
    <row r="513" spans="6:26" x14ac:dyDescent="0.35">
      <c r="F513" s="4"/>
      <c r="K513" s="4"/>
      <c r="L513" s="4"/>
      <c r="M513" s="4"/>
      <c r="Z513" s="4"/>
    </row>
    <row r="514" spans="6:26" x14ac:dyDescent="0.35">
      <c r="F514" s="4"/>
      <c r="K514" s="4"/>
      <c r="L514" s="4"/>
      <c r="M514" s="4"/>
      <c r="Z514" s="4"/>
    </row>
    <row r="515" spans="6:26" x14ac:dyDescent="0.35">
      <c r="F515" s="4"/>
      <c r="K515" s="4"/>
      <c r="L515" s="4"/>
      <c r="M515" s="4"/>
      <c r="Z515" s="4"/>
    </row>
    <row r="516" spans="6:26" x14ac:dyDescent="0.35">
      <c r="F516" s="4"/>
      <c r="K516" s="4"/>
      <c r="L516" s="4"/>
      <c r="M516" s="4"/>
      <c r="Z516" s="4"/>
    </row>
    <row r="517" spans="6:26" x14ac:dyDescent="0.35">
      <c r="F517" s="4"/>
      <c r="K517" s="4"/>
      <c r="L517" s="4"/>
      <c r="M517" s="4"/>
      <c r="Z517" s="4"/>
    </row>
    <row r="518" spans="6:26" x14ac:dyDescent="0.35">
      <c r="F518" s="4"/>
      <c r="K518" s="4"/>
      <c r="L518" s="4"/>
      <c r="M518" s="4"/>
      <c r="Z518" s="4"/>
    </row>
    <row r="519" spans="6:26" x14ac:dyDescent="0.35">
      <c r="F519" s="4"/>
      <c r="K519" s="4"/>
      <c r="L519" s="4"/>
      <c r="M519" s="4"/>
      <c r="Z519" s="4"/>
    </row>
    <row r="520" spans="6:26" x14ac:dyDescent="0.35">
      <c r="F520" s="4"/>
      <c r="K520" s="4"/>
      <c r="L520" s="4"/>
      <c r="M520" s="4"/>
      <c r="Z520" s="4"/>
    </row>
    <row r="521" spans="6:26" x14ac:dyDescent="0.35">
      <c r="F521" s="4"/>
      <c r="K521" s="4"/>
      <c r="L521" s="4"/>
      <c r="M521" s="4"/>
      <c r="Z521" s="4"/>
    </row>
    <row r="522" spans="6:26" x14ac:dyDescent="0.35">
      <c r="F522" s="4"/>
      <c r="K522" s="4"/>
      <c r="L522" s="4"/>
      <c r="M522" s="4"/>
      <c r="Z522" s="4"/>
    </row>
    <row r="523" spans="6:26" x14ac:dyDescent="0.35">
      <c r="F523" s="4"/>
      <c r="K523" s="4"/>
      <c r="L523" s="4"/>
      <c r="M523" s="4"/>
      <c r="Z523" s="4"/>
    </row>
    <row r="524" spans="6:26" x14ac:dyDescent="0.35">
      <c r="F524" s="4"/>
      <c r="K524" s="4"/>
      <c r="L524" s="4"/>
      <c r="M524" s="4"/>
      <c r="Z524" s="4"/>
    </row>
    <row r="525" spans="6:26" x14ac:dyDescent="0.35">
      <c r="F525" s="4"/>
      <c r="K525" s="4"/>
      <c r="L525" s="4"/>
      <c r="M525" s="4"/>
      <c r="Z525" s="4"/>
    </row>
    <row r="526" spans="6:26" x14ac:dyDescent="0.35">
      <c r="F526" s="4"/>
      <c r="K526" s="4"/>
      <c r="L526" s="4"/>
      <c r="M526" s="4"/>
      <c r="Z526" s="4"/>
    </row>
    <row r="527" spans="6:26" x14ac:dyDescent="0.35">
      <c r="F527" s="4"/>
      <c r="K527" s="4"/>
      <c r="L527" s="4"/>
      <c r="M527" s="4"/>
      <c r="Z527" s="4"/>
    </row>
    <row r="528" spans="6:26" x14ac:dyDescent="0.35">
      <c r="F528" s="4"/>
      <c r="K528" s="4"/>
      <c r="L528" s="4"/>
      <c r="M528" s="4"/>
      <c r="Z528" s="4"/>
    </row>
    <row r="529" spans="6:26" x14ac:dyDescent="0.35">
      <c r="F529" s="4"/>
      <c r="K529" s="4"/>
      <c r="L529" s="4"/>
      <c r="M529" s="4"/>
      <c r="Z529" s="4"/>
    </row>
    <row r="530" spans="6:26" x14ac:dyDescent="0.35">
      <c r="F530" s="4"/>
      <c r="K530" s="4"/>
      <c r="L530" s="4"/>
      <c r="M530" s="4"/>
      <c r="Z530" s="4"/>
    </row>
    <row r="531" spans="6:26" x14ac:dyDescent="0.35">
      <c r="F531" s="4"/>
      <c r="K531" s="4"/>
      <c r="L531" s="4"/>
      <c r="M531" s="4"/>
      <c r="Z531" s="4"/>
    </row>
    <row r="532" spans="6:26" x14ac:dyDescent="0.35">
      <c r="F532" s="4"/>
      <c r="K532" s="4"/>
      <c r="L532" s="4"/>
      <c r="M532" s="4"/>
      <c r="Z532" s="4"/>
    </row>
    <row r="533" spans="6:26" x14ac:dyDescent="0.35">
      <c r="F533" s="4"/>
      <c r="K533" s="4"/>
      <c r="L533" s="4"/>
      <c r="M533" s="4"/>
      <c r="Z533" s="4"/>
    </row>
    <row r="534" spans="6:26" x14ac:dyDescent="0.35">
      <c r="F534" s="4"/>
      <c r="K534" s="4"/>
      <c r="L534" s="4"/>
      <c r="M534" s="4"/>
      <c r="Z534" s="4"/>
    </row>
    <row r="535" spans="6:26" x14ac:dyDescent="0.35">
      <c r="F535" s="4"/>
      <c r="K535" s="4"/>
      <c r="L535" s="4"/>
      <c r="M535" s="4"/>
      <c r="Z535" s="4"/>
    </row>
    <row r="536" spans="6:26" x14ac:dyDescent="0.35">
      <c r="F536" s="4"/>
      <c r="K536" s="4"/>
      <c r="L536" s="4"/>
      <c r="M536" s="4"/>
      <c r="Z536" s="4"/>
    </row>
    <row r="537" spans="6:26" x14ac:dyDescent="0.35">
      <c r="F537" s="4"/>
      <c r="K537" s="4"/>
      <c r="L537" s="4"/>
      <c r="M537" s="4"/>
      <c r="Z537" s="4"/>
    </row>
    <row r="538" spans="6:26" x14ac:dyDescent="0.35">
      <c r="F538" s="4"/>
      <c r="K538" s="4"/>
      <c r="L538" s="4"/>
      <c r="M538" s="4"/>
      <c r="Z538" s="4"/>
    </row>
    <row r="539" spans="6:26" x14ac:dyDescent="0.35">
      <c r="F539" s="4"/>
      <c r="K539" s="4"/>
      <c r="L539" s="4"/>
      <c r="M539" s="4"/>
      <c r="Z539" s="4"/>
    </row>
    <row r="540" spans="6:26" x14ac:dyDescent="0.35">
      <c r="F540" s="4"/>
      <c r="K540" s="4"/>
      <c r="L540" s="4"/>
      <c r="M540" s="4"/>
      <c r="Z540" s="4"/>
    </row>
    <row r="541" spans="6:26" x14ac:dyDescent="0.35">
      <c r="F541" s="4"/>
      <c r="K541" s="4"/>
      <c r="L541" s="4"/>
      <c r="M541" s="4"/>
      <c r="Z541" s="4"/>
    </row>
    <row r="542" spans="6:26" x14ac:dyDescent="0.35">
      <c r="F542" s="4"/>
      <c r="K542" s="4"/>
      <c r="L542" s="4"/>
      <c r="M542" s="4"/>
      <c r="Z542" s="4"/>
    </row>
    <row r="543" spans="6:26" x14ac:dyDescent="0.35">
      <c r="F543" s="4"/>
      <c r="K543" s="4"/>
      <c r="L543" s="4"/>
      <c r="M543" s="4"/>
      <c r="Z543" s="4"/>
    </row>
    <row r="544" spans="6:26" x14ac:dyDescent="0.35">
      <c r="F544" s="4"/>
      <c r="K544" s="4"/>
      <c r="L544" s="4"/>
      <c r="M544" s="4"/>
      <c r="Z544" s="4"/>
    </row>
    <row r="545" spans="6:26" x14ac:dyDescent="0.35">
      <c r="F545" s="4"/>
      <c r="K545" s="4"/>
      <c r="L545" s="4"/>
      <c r="M545" s="4"/>
      <c r="Z545" s="4"/>
    </row>
    <row r="546" spans="6:26" x14ac:dyDescent="0.35">
      <c r="F546" s="4"/>
      <c r="K546" s="4"/>
      <c r="L546" s="4"/>
      <c r="M546" s="4"/>
      <c r="Z546" s="4"/>
    </row>
    <row r="547" spans="6:26" x14ac:dyDescent="0.35">
      <c r="F547" s="4"/>
      <c r="K547" s="4"/>
      <c r="L547" s="4"/>
      <c r="M547" s="4"/>
      <c r="Z547" s="4"/>
    </row>
    <row r="548" spans="6:26" x14ac:dyDescent="0.35">
      <c r="F548" s="4"/>
      <c r="K548" s="4"/>
      <c r="L548" s="4"/>
      <c r="M548" s="4"/>
      <c r="Z548" s="4"/>
    </row>
    <row r="549" spans="6:26" x14ac:dyDescent="0.35">
      <c r="F549" s="4"/>
      <c r="K549" s="4"/>
      <c r="L549" s="4"/>
      <c r="M549" s="4"/>
      <c r="Z549" s="4"/>
    </row>
    <row r="550" spans="6:26" x14ac:dyDescent="0.35">
      <c r="F550" s="4"/>
      <c r="K550" s="4"/>
      <c r="L550" s="4"/>
      <c r="M550" s="4"/>
      <c r="Z550" s="4"/>
    </row>
    <row r="551" spans="6:26" x14ac:dyDescent="0.35">
      <c r="F551" s="4"/>
      <c r="K551" s="4"/>
      <c r="L551" s="4"/>
      <c r="M551" s="4"/>
      <c r="Z551" s="4"/>
    </row>
    <row r="552" spans="6:26" x14ac:dyDescent="0.35">
      <c r="F552" s="4"/>
      <c r="K552" s="4"/>
      <c r="L552" s="4"/>
      <c r="M552" s="4"/>
      <c r="Z552" s="4"/>
    </row>
    <row r="553" spans="6:26" x14ac:dyDescent="0.35">
      <c r="F553" s="4"/>
      <c r="K553" s="4"/>
      <c r="L553" s="4"/>
      <c r="M553" s="4"/>
      <c r="Z553" s="4"/>
    </row>
    <row r="554" spans="6:26" x14ac:dyDescent="0.35">
      <c r="F554" s="4"/>
      <c r="K554" s="4"/>
      <c r="L554" s="4"/>
      <c r="M554" s="4"/>
      <c r="Z554" s="4"/>
    </row>
    <row r="555" spans="6:26" x14ac:dyDescent="0.35">
      <c r="F555" s="4"/>
      <c r="K555" s="4"/>
      <c r="L555" s="4"/>
      <c r="M555" s="4"/>
      <c r="Z555" s="4"/>
    </row>
    <row r="556" spans="6:26" x14ac:dyDescent="0.35">
      <c r="F556" s="4"/>
      <c r="K556" s="4"/>
      <c r="L556" s="4"/>
      <c r="M556" s="4"/>
      <c r="Z556" s="4"/>
    </row>
    <row r="557" spans="6:26" x14ac:dyDescent="0.35">
      <c r="F557" s="4"/>
      <c r="K557" s="4"/>
      <c r="L557" s="4"/>
      <c r="M557" s="4"/>
      <c r="Z557" s="4"/>
    </row>
    <row r="558" spans="6:26" x14ac:dyDescent="0.35">
      <c r="F558" s="4"/>
      <c r="K558" s="4"/>
      <c r="L558" s="4"/>
      <c r="M558" s="4"/>
      <c r="Z558" s="4"/>
    </row>
    <row r="559" spans="6:26" x14ac:dyDescent="0.35">
      <c r="F559" s="4"/>
      <c r="K559" s="4"/>
      <c r="L559" s="4"/>
      <c r="M559" s="4"/>
      <c r="Z559" s="4"/>
    </row>
    <row r="560" spans="6:26" x14ac:dyDescent="0.35">
      <c r="F560" s="4"/>
      <c r="K560" s="4"/>
      <c r="L560" s="4"/>
      <c r="M560" s="4"/>
      <c r="Z560" s="4"/>
    </row>
    <row r="561" spans="6:26" x14ac:dyDescent="0.35">
      <c r="F561" s="4"/>
      <c r="K561" s="4"/>
      <c r="L561" s="4"/>
      <c r="M561" s="4"/>
      <c r="Z561" s="4"/>
    </row>
    <row r="562" spans="6:26" x14ac:dyDescent="0.35">
      <c r="F562" s="4"/>
      <c r="K562" s="4"/>
      <c r="L562" s="4"/>
      <c r="M562" s="4"/>
      <c r="Z562" s="4"/>
    </row>
    <row r="563" spans="6:26" x14ac:dyDescent="0.35">
      <c r="F563" s="4"/>
      <c r="K563" s="4"/>
      <c r="L563" s="4"/>
      <c r="M563" s="4"/>
      <c r="Z563" s="4"/>
    </row>
    <row r="564" spans="6:26" x14ac:dyDescent="0.35">
      <c r="F564" s="4"/>
      <c r="K564" s="4"/>
      <c r="L564" s="4"/>
      <c r="M564" s="4"/>
      <c r="Z564" s="4"/>
    </row>
    <row r="565" spans="6:26" x14ac:dyDescent="0.35">
      <c r="F565" s="4"/>
      <c r="K565" s="4"/>
      <c r="L565" s="4"/>
      <c r="M565" s="4"/>
      <c r="Z565" s="4"/>
    </row>
    <row r="566" spans="6:26" x14ac:dyDescent="0.35">
      <c r="F566" s="4"/>
      <c r="K566" s="4"/>
      <c r="L566" s="4"/>
      <c r="M566" s="4"/>
      <c r="Z566" s="4"/>
    </row>
    <row r="567" spans="6:26" x14ac:dyDescent="0.35">
      <c r="F567" s="4"/>
      <c r="K567" s="4"/>
      <c r="L567" s="4"/>
      <c r="M567" s="4"/>
      <c r="Z567" s="4"/>
    </row>
    <row r="568" spans="6:26" x14ac:dyDescent="0.35">
      <c r="F568" s="4"/>
      <c r="K568" s="4"/>
      <c r="L568" s="4"/>
      <c r="M568" s="4"/>
      <c r="Z568" s="4"/>
    </row>
    <row r="569" spans="6:26" x14ac:dyDescent="0.35">
      <c r="F569" s="4"/>
      <c r="K569" s="4"/>
      <c r="L569" s="4"/>
      <c r="M569" s="4"/>
      <c r="Z569" s="4"/>
    </row>
    <row r="570" spans="6:26" x14ac:dyDescent="0.35">
      <c r="F570" s="4"/>
      <c r="K570" s="4"/>
      <c r="L570" s="4"/>
      <c r="M570" s="4"/>
      <c r="Z570" s="4"/>
    </row>
    <row r="571" spans="6:26" x14ac:dyDescent="0.35">
      <c r="F571" s="4"/>
      <c r="K571" s="4"/>
      <c r="L571" s="4"/>
      <c r="M571" s="4"/>
      <c r="Z571" s="4"/>
    </row>
    <row r="572" spans="6:26" x14ac:dyDescent="0.35">
      <c r="F572" s="4"/>
      <c r="K572" s="4"/>
      <c r="L572" s="4"/>
      <c r="M572" s="4"/>
      <c r="Z572" s="4"/>
    </row>
    <row r="573" spans="6:26" x14ac:dyDescent="0.35">
      <c r="F573" s="4"/>
      <c r="K573" s="4"/>
      <c r="L573" s="4"/>
      <c r="M573" s="4"/>
      <c r="Z573" s="4"/>
    </row>
    <row r="574" spans="6:26" x14ac:dyDescent="0.35">
      <c r="F574" s="4"/>
      <c r="K574" s="4"/>
      <c r="L574" s="4"/>
      <c r="M574" s="4"/>
      <c r="Z574" s="4"/>
    </row>
    <row r="575" spans="6:26" x14ac:dyDescent="0.35">
      <c r="F575" s="4"/>
      <c r="K575" s="4"/>
      <c r="L575" s="4"/>
      <c r="M575" s="4"/>
      <c r="Z575" s="4"/>
    </row>
    <row r="576" spans="6:26" x14ac:dyDescent="0.35">
      <c r="F576" s="4"/>
      <c r="K576" s="4"/>
      <c r="L576" s="4"/>
      <c r="M576" s="4"/>
      <c r="Z576" s="4"/>
    </row>
    <row r="577" spans="6:26" x14ac:dyDescent="0.35">
      <c r="F577" s="4"/>
      <c r="K577" s="4"/>
      <c r="L577" s="4"/>
      <c r="M577" s="4"/>
      <c r="Z577" s="4"/>
    </row>
    <row r="578" spans="6:26" x14ac:dyDescent="0.35">
      <c r="F578" s="4"/>
      <c r="K578" s="4"/>
      <c r="L578" s="4"/>
      <c r="M578" s="4"/>
      <c r="Z578" s="4"/>
    </row>
    <row r="579" spans="6:26" x14ac:dyDescent="0.35">
      <c r="F579" s="4"/>
      <c r="K579" s="4"/>
      <c r="L579" s="4"/>
      <c r="M579" s="4"/>
      <c r="Z579" s="4"/>
    </row>
    <row r="580" spans="6:26" x14ac:dyDescent="0.35">
      <c r="F580" s="4"/>
      <c r="K580" s="4"/>
      <c r="L580" s="4"/>
      <c r="M580" s="4"/>
      <c r="Z580" s="4"/>
    </row>
    <row r="581" spans="6:26" x14ac:dyDescent="0.35">
      <c r="F581" s="4"/>
      <c r="K581" s="4"/>
      <c r="L581" s="4"/>
      <c r="M581" s="4"/>
      <c r="Z581" s="4"/>
    </row>
    <row r="582" spans="6:26" x14ac:dyDescent="0.35">
      <c r="F582" s="4"/>
      <c r="K582" s="4"/>
      <c r="L582" s="4"/>
      <c r="M582" s="4"/>
      <c r="Z582" s="4"/>
    </row>
    <row r="583" spans="6:26" x14ac:dyDescent="0.35">
      <c r="F583" s="4"/>
      <c r="K583" s="4"/>
      <c r="L583" s="4"/>
      <c r="M583" s="4"/>
      <c r="Z583" s="4"/>
    </row>
    <row r="584" spans="6:26" x14ac:dyDescent="0.35">
      <c r="F584" s="4"/>
      <c r="K584" s="4"/>
      <c r="L584" s="4"/>
      <c r="M584" s="4"/>
      <c r="Z584" s="4"/>
    </row>
    <row r="585" spans="6:26" x14ac:dyDescent="0.35">
      <c r="F585" s="4"/>
      <c r="K585" s="4"/>
      <c r="L585" s="4"/>
      <c r="M585" s="4"/>
      <c r="Z585" s="4"/>
    </row>
    <row r="586" spans="6:26" x14ac:dyDescent="0.35">
      <c r="F586" s="4"/>
      <c r="K586" s="4"/>
      <c r="L586" s="4"/>
      <c r="M586" s="4"/>
      <c r="Z586" s="4"/>
    </row>
    <row r="587" spans="6:26" x14ac:dyDescent="0.35">
      <c r="F587" s="4"/>
      <c r="K587" s="4"/>
      <c r="L587" s="4"/>
      <c r="M587" s="4"/>
      <c r="Z587" s="4"/>
    </row>
    <row r="588" spans="6:26" x14ac:dyDescent="0.35">
      <c r="F588" s="4"/>
      <c r="K588" s="4"/>
      <c r="L588" s="4"/>
      <c r="M588" s="4"/>
      <c r="Z588" s="4"/>
    </row>
    <row r="589" spans="6:26" x14ac:dyDescent="0.35">
      <c r="F589" s="4"/>
      <c r="K589" s="4"/>
      <c r="L589" s="4"/>
      <c r="M589" s="4"/>
      <c r="Z589" s="4"/>
    </row>
    <row r="590" spans="6:26" x14ac:dyDescent="0.35">
      <c r="F590" s="4"/>
      <c r="K590" s="4"/>
      <c r="L590" s="4"/>
      <c r="M590" s="4"/>
      <c r="Z590" s="4"/>
    </row>
    <row r="591" spans="6:26" x14ac:dyDescent="0.35">
      <c r="F591" s="4"/>
      <c r="K591" s="4"/>
      <c r="L591" s="4"/>
      <c r="M591" s="4"/>
      <c r="Z591" s="4"/>
    </row>
    <row r="592" spans="6:26" x14ac:dyDescent="0.35">
      <c r="F592" s="4"/>
      <c r="K592" s="4"/>
      <c r="L592" s="4"/>
      <c r="M592" s="4"/>
      <c r="Z592" s="4"/>
    </row>
    <row r="593" spans="6:26" x14ac:dyDescent="0.35">
      <c r="F593" s="4"/>
      <c r="K593" s="4"/>
      <c r="L593" s="4"/>
      <c r="M593" s="4"/>
      <c r="Z593" s="4"/>
    </row>
    <row r="594" spans="6:26" x14ac:dyDescent="0.35">
      <c r="F594" s="4"/>
      <c r="K594" s="4"/>
      <c r="L594" s="4"/>
      <c r="M594" s="4"/>
      <c r="Z594" s="4"/>
    </row>
    <row r="595" spans="6:26" x14ac:dyDescent="0.35">
      <c r="F595" s="4"/>
      <c r="K595" s="4"/>
      <c r="L595" s="4"/>
      <c r="M595" s="4"/>
      <c r="Z595" s="4"/>
    </row>
    <row r="596" spans="6:26" x14ac:dyDescent="0.35">
      <c r="F596" s="4"/>
      <c r="K596" s="4"/>
      <c r="L596" s="4"/>
      <c r="M596" s="4"/>
      <c r="Z596" s="4"/>
    </row>
    <row r="597" spans="6:26" x14ac:dyDescent="0.35">
      <c r="F597" s="4"/>
      <c r="K597" s="4"/>
      <c r="L597" s="4"/>
      <c r="M597" s="4"/>
      <c r="Z597" s="4"/>
    </row>
    <row r="598" spans="6:26" x14ac:dyDescent="0.35">
      <c r="F598" s="4"/>
      <c r="K598" s="4"/>
      <c r="L598" s="4"/>
      <c r="M598" s="4"/>
      <c r="Z598" s="4"/>
    </row>
    <row r="599" spans="6:26" x14ac:dyDescent="0.35">
      <c r="F599" s="4"/>
      <c r="K599" s="4"/>
      <c r="L599" s="4"/>
      <c r="M599" s="4"/>
      <c r="Z599" s="4"/>
    </row>
    <row r="600" spans="6:26" x14ac:dyDescent="0.35">
      <c r="F600" s="4"/>
      <c r="K600" s="4"/>
      <c r="L600" s="4"/>
      <c r="M600" s="4"/>
      <c r="Z600" s="4"/>
    </row>
    <row r="601" spans="6:26" x14ac:dyDescent="0.35">
      <c r="F601" s="4"/>
      <c r="K601" s="4"/>
      <c r="L601" s="4"/>
      <c r="M601" s="4"/>
      <c r="Z601" s="4"/>
    </row>
    <row r="602" spans="6:26" x14ac:dyDescent="0.35">
      <c r="F602" s="4"/>
      <c r="K602" s="4"/>
      <c r="L602" s="4"/>
      <c r="M602" s="4"/>
      <c r="Z602" s="4"/>
    </row>
    <row r="603" spans="6:26" x14ac:dyDescent="0.35">
      <c r="F603" s="4"/>
      <c r="K603" s="4"/>
      <c r="L603" s="4"/>
      <c r="M603" s="4"/>
      <c r="Z603" s="4"/>
    </row>
    <row r="604" spans="6:26" x14ac:dyDescent="0.35">
      <c r="F604" s="4"/>
      <c r="K604" s="4"/>
      <c r="L604" s="4"/>
      <c r="M604" s="4"/>
      <c r="Z604" s="4"/>
    </row>
    <row r="605" spans="6:26" x14ac:dyDescent="0.35">
      <c r="F605" s="4"/>
      <c r="K605" s="4"/>
      <c r="L605" s="4"/>
      <c r="M605" s="4"/>
      <c r="Z605" s="4"/>
    </row>
    <row r="606" spans="6:26" x14ac:dyDescent="0.35">
      <c r="F606" s="4"/>
      <c r="K606" s="4"/>
      <c r="L606" s="4"/>
      <c r="M606" s="4"/>
      <c r="Z606" s="4"/>
    </row>
    <row r="607" spans="6:26" x14ac:dyDescent="0.35">
      <c r="F607" s="4"/>
      <c r="K607" s="4"/>
      <c r="L607" s="4"/>
      <c r="M607" s="4"/>
      <c r="Z607" s="4"/>
    </row>
    <row r="608" spans="6:26" x14ac:dyDescent="0.35">
      <c r="F608" s="4"/>
      <c r="K608" s="4"/>
      <c r="L608" s="4"/>
      <c r="M608" s="4"/>
      <c r="Z608" s="4"/>
    </row>
    <row r="609" spans="6:26" x14ac:dyDescent="0.35">
      <c r="F609" s="4"/>
      <c r="K609" s="4"/>
      <c r="L609" s="4"/>
      <c r="M609" s="4"/>
      <c r="Z609" s="4"/>
    </row>
    <row r="610" spans="6:26" x14ac:dyDescent="0.35">
      <c r="F610" s="4"/>
      <c r="K610" s="4"/>
      <c r="L610" s="4"/>
      <c r="M610" s="4"/>
      <c r="Z610" s="4"/>
    </row>
    <row r="611" spans="6:26" x14ac:dyDescent="0.35">
      <c r="F611" s="4"/>
      <c r="K611" s="4"/>
      <c r="L611" s="4"/>
      <c r="M611" s="4"/>
      <c r="Z611" s="4"/>
    </row>
    <row r="612" spans="6:26" x14ac:dyDescent="0.35">
      <c r="F612" s="4"/>
      <c r="K612" s="4"/>
      <c r="L612" s="4"/>
      <c r="M612" s="4"/>
      <c r="Z612" s="4"/>
    </row>
    <row r="613" spans="6:26" x14ac:dyDescent="0.35">
      <c r="F613" s="4"/>
      <c r="K613" s="4"/>
      <c r="L613" s="4"/>
      <c r="M613" s="4"/>
      <c r="Z613" s="4"/>
    </row>
    <row r="614" spans="6:26" x14ac:dyDescent="0.35">
      <c r="F614" s="4"/>
      <c r="K614" s="4"/>
      <c r="L614" s="4"/>
      <c r="M614" s="4"/>
      <c r="Z614" s="4"/>
    </row>
    <row r="615" spans="6:26" x14ac:dyDescent="0.35">
      <c r="F615" s="4"/>
      <c r="K615" s="4"/>
      <c r="L615" s="4"/>
      <c r="M615" s="4"/>
      <c r="Z615" s="4"/>
    </row>
    <row r="616" spans="6:26" x14ac:dyDescent="0.35">
      <c r="F616" s="4"/>
      <c r="K616" s="4"/>
      <c r="L616" s="4"/>
      <c r="M616" s="4"/>
      <c r="Z616" s="4"/>
    </row>
    <row r="617" spans="6:26" x14ac:dyDescent="0.35">
      <c r="F617" s="4"/>
      <c r="K617" s="4"/>
      <c r="L617" s="4"/>
      <c r="M617" s="4"/>
      <c r="Z617" s="4"/>
    </row>
    <row r="618" spans="6:26" x14ac:dyDescent="0.35">
      <c r="F618" s="4"/>
      <c r="K618" s="4"/>
      <c r="L618" s="4"/>
      <c r="M618" s="4"/>
      <c r="Z618" s="4"/>
    </row>
    <row r="619" spans="6:26" x14ac:dyDescent="0.35">
      <c r="F619" s="4"/>
      <c r="K619" s="4"/>
      <c r="L619" s="4"/>
      <c r="M619" s="4"/>
      <c r="Z619" s="4"/>
    </row>
    <row r="620" spans="6:26" x14ac:dyDescent="0.35">
      <c r="F620" s="4"/>
      <c r="K620" s="4"/>
      <c r="L620" s="4"/>
      <c r="M620" s="4"/>
      <c r="Z620" s="4"/>
    </row>
    <row r="621" spans="6:26" x14ac:dyDescent="0.35">
      <c r="F621" s="4"/>
      <c r="K621" s="4"/>
      <c r="L621" s="4"/>
      <c r="M621" s="4"/>
      <c r="Z621" s="4"/>
    </row>
    <row r="622" spans="6:26" x14ac:dyDescent="0.35">
      <c r="F622" s="4"/>
      <c r="K622" s="4"/>
      <c r="L622" s="4"/>
      <c r="M622" s="4"/>
      <c r="Z622" s="4"/>
    </row>
    <row r="623" spans="6:26" x14ac:dyDescent="0.35">
      <c r="F623" s="4"/>
      <c r="K623" s="4"/>
      <c r="L623" s="4"/>
      <c r="M623" s="4"/>
      <c r="Z623" s="4"/>
    </row>
    <row r="624" spans="6:26" x14ac:dyDescent="0.35">
      <c r="F624" s="4"/>
      <c r="K624" s="4"/>
      <c r="L624" s="4"/>
      <c r="M624" s="4"/>
      <c r="Z624" s="4"/>
    </row>
    <row r="625" spans="6:26" x14ac:dyDescent="0.35">
      <c r="F625" s="4"/>
      <c r="K625" s="4"/>
      <c r="L625" s="4"/>
      <c r="M625" s="4"/>
      <c r="Z625" s="4"/>
    </row>
    <row r="626" spans="6:26" x14ac:dyDescent="0.35">
      <c r="F626" s="4"/>
      <c r="K626" s="4"/>
      <c r="L626" s="4"/>
      <c r="M626" s="4"/>
      <c r="Z626" s="4"/>
    </row>
    <row r="627" spans="6:26" x14ac:dyDescent="0.35">
      <c r="F627" s="4"/>
      <c r="K627" s="4"/>
      <c r="L627" s="4"/>
      <c r="M627" s="4"/>
      <c r="Z627" s="4"/>
    </row>
    <row r="628" spans="6:26" x14ac:dyDescent="0.35">
      <c r="F628" s="4"/>
      <c r="K628" s="4"/>
      <c r="L628" s="4"/>
      <c r="M628" s="4"/>
      <c r="Z628" s="4"/>
    </row>
    <row r="629" spans="6:26" x14ac:dyDescent="0.35">
      <c r="F629" s="4"/>
      <c r="K629" s="4"/>
      <c r="L629" s="4"/>
      <c r="M629" s="4"/>
      <c r="Z629" s="4"/>
    </row>
    <row r="630" spans="6:26" x14ac:dyDescent="0.35">
      <c r="F630" s="4"/>
      <c r="K630" s="4"/>
      <c r="L630" s="4"/>
      <c r="M630" s="4"/>
      <c r="Z630" s="4"/>
    </row>
    <row r="631" spans="6:26" x14ac:dyDescent="0.35">
      <c r="F631" s="4"/>
      <c r="K631" s="4"/>
      <c r="L631" s="4"/>
      <c r="M631" s="4"/>
      <c r="Z631" s="4"/>
    </row>
    <row r="632" spans="6:26" x14ac:dyDescent="0.35">
      <c r="F632" s="4"/>
      <c r="K632" s="4"/>
      <c r="L632" s="4"/>
      <c r="M632" s="4"/>
      <c r="Z632" s="4"/>
    </row>
    <row r="633" spans="6:26" x14ac:dyDescent="0.35">
      <c r="F633" s="4"/>
      <c r="K633" s="4"/>
      <c r="L633" s="4"/>
      <c r="M633" s="4"/>
      <c r="Z633" s="4"/>
    </row>
    <row r="634" spans="6:26" x14ac:dyDescent="0.35">
      <c r="F634" s="4"/>
      <c r="K634" s="4"/>
      <c r="L634" s="4"/>
      <c r="M634" s="4"/>
      <c r="Z634" s="4"/>
    </row>
    <row r="635" spans="6:26" x14ac:dyDescent="0.35">
      <c r="F635" s="4"/>
      <c r="K635" s="4"/>
      <c r="L635" s="4"/>
      <c r="M635" s="4"/>
      <c r="Z635" s="4"/>
    </row>
    <row r="636" spans="6:26" x14ac:dyDescent="0.35">
      <c r="F636" s="4"/>
      <c r="K636" s="4"/>
      <c r="L636" s="4"/>
      <c r="M636" s="4"/>
      <c r="Z636" s="4"/>
    </row>
    <row r="637" spans="6:26" x14ac:dyDescent="0.35">
      <c r="F637" s="4"/>
      <c r="K637" s="4"/>
      <c r="L637" s="4"/>
      <c r="M637" s="4"/>
      <c r="Z637" s="4"/>
    </row>
    <row r="638" spans="6:26" x14ac:dyDescent="0.35">
      <c r="F638" s="4"/>
      <c r="K638" s="4"/>
      <c r="L638" s="4"/>
      <c r="M638" s="4"/>
      <c r="Z638" s="4"/>
    </row>
    <row r="639" spans="6:26" x14ac:dyDescent="0.35">
      <c r="F639" s="4"/>
      <c r="K639" s="4"/>
      <c r="L639" s="4"/>
      <c r="M639" s="4"/>
      <c r="Z639" s="4"/>
    </row>
    <row r="640" spans="6:26" x14ac:dyDescent="0.35">
      <c r="F640" s="4"/>
      <c r="K640" s="4"/>
      <c r="L640" s="4"/>
      <c r="M640" s="4"/>
      <c r="Z640" s="4"/>
    </row>
    <row r="641" spans="6:26" x14ac:dyDescent="0.35">
      <c r="F641" s="4"/>
      <c r="K641" s="4"/>
      <c r="L641" s="4"/>
      <c r="M641" s="4"/>
      <c r="Z641" s="4"/>
    </row>
    <row r="642" spans="6:26" x14ac:dyDescent="0.35">
      <c r="F642" s="4"/>
      <c r="K642" s="4"/>
      <c r="L642" s="4"/>
      <c r="M642" s="4"/>
      <c r="Z642" s="4"/>
    </row>
    <row r="643" spans="6:26" x14ac:dyDescent="0.35">
      <c r="F643" s="4"/>
      <c r="K643" s="4"/>
      <c r="L643" s="4"/>
      <c r="M643" s="4"/>
      <c r="Z643" s="4"/>
    </row>
    <row r="644" spans="6:26" x14ac:dyDescent="0.35">
      <c r="F644" s="4"/>
      <c r="K644" s="4"/>
      <c r="L644" s="4"/>
      <c r="M644" s="4"/>
      <c r="Z644" s="4"/>
    </row>
    <row r="645" spans="6:26" x14ac:dyDescent="0.35">
      <c r="F645" s="4"/>
      <c r="K645" s="4"/>
      <c r="L645" s="4"/>
      <c r="M645" s="4"/>
      <c r="Z645" s="4"/>
    </row>
    <row r="646" spans="6:26" x14ac:dyDescent="0.35">
      <c r="F646" s="4"/>
      <c r="K646" s="4"/>
      <c r="L646" s="4"/>
      <c r="M646" s="4"/>
      <c r="Z646" s="4"/>
    </row>
    <row r="647" spans="6:26" x14ac:dyDescent="0.35">
      <c r="F647" s="4"/>
      <c r="K647" s="4"/>
      <c r="L647" s="4"/>
      <c r="M647" s="4"/>
      <c r="Z647" s="4"/>
    </row>
    <row r="648" spans="6:26" x14ac:dyDescent="0.35">
      <c r="F648" s="4"/>
      <c r="K648" s="4"/>
      <c r="L648" s="4"/>
      <c r="M648" s="4"/>
      <c r="Z648" s="4"/>
    </row>
    <row r="649" spans="6:26" x14ac:dyDescent="0.35">
      <c r="F649" s="4"/>
      <c r="K649" s="4"/>
      <c r="L649" s="4"/>
      <c r="M649" s="4"/>
      <c r="Z649" s="4"/>
    </row>
    <row r="650" spans="6:26" x14ac:dyDescent="0.35">
      <c r="F650" s="4"/>
      <c r="K650" s="4"/>
      <c r="L650" s="4"/>
      <c r="M650" s="4"/>
      <c r="Z650" s="4"/>
    </row>
    <row r="651" spans="6:26" x14ac:dyDescent="0.35">
      <c r="F651" s="4"/>
      <c r="K651" s="4"/>
      <c r="L651" s="4"/>
      <c r="M651" s="4"/>
      <c r="Z651" s="4"/>
    </row>
    <row r="652" spans="6:26" x14ac:dyDescent="0.35">
      <c r="F652" s="4"/>
      <c r="K652" s="4"/>
      <c r="L652" s="4"/>
      <c r="M652" s="4"/>
      <c r="Z652" s="4"/>
    </row>
    <row r="653" spans="6:26" x14ac:dyDescent="0.35">
      <c r="F653" s="4"/>
      <c r="K653" s="4"/>
      <c r="L653" s="4"/>
      <c r="M653" s="4"/>
      <c r="Z653" s="4"/>
    </row>
    <row r="654" spans="6:26" x14ac:dyDescent="0.35">
      <c r="F654" s="4"/>
      <c r="K654" s="4"/>
      <c r="L654" s="4"/>
      <c r="M654" s="4"/>
      <c r="Z654" s="4"/>
    </row>
    <row r="655" spans="6:26" x14ac:dyDescent="0.35">
      <c r="F655" s="4"/>
      <c r="K655" s="4"/>
      <c r="L655" s="4"/>
      <c r="M655" s="4"/>
      <c r="Z655" s="4"/>
    </row>
    <row r="656" spans="6:26" x14ac:dyDescent="0.35">
      <c r="F656" s="4"/>
      <c r="K656" s="4"/>
      <c r="L656" s="4"/>
      <c r="M656" s="4"/>
      <c r="Z656" s="4"/>
    </row>
    <row r="657" spans="6:26" x14ac:dyDescent="0.35">
      <c r="F657" s="4"/>
      <c r="K657" s="4"/>
      <c r="L657" s="4"/>
      <c r="M657" s="4"/>
      <c r="Z657" s="4"/>
    </row>
    <row r="658" spans="6:26" x14ac:dyDescent="0.35">
      <c r="F658" s="4"/>
      <c r="K658" s="4"/>
      <c r="L658" s="4"/>
      <c r="M658" s="4"/>
      <c r="Z658" s="4"/>
    </row>
    <row r="659" spans="6:26" x14ac:dyDescent="0.35">
      <c r="F659" s="4"/>
      <c r="K659" s="4"/>
      <c r="L659" s="4"/>
      <c r="M659" s="4"/>
      <c r="Z659" s="4"/>
    </row>
    <row r="660" spans="6:26" x14ac:dyDescent="0.35">
      <c r="F660" s="4"/>
      <c r="K660" s="4"/>
      <c r="L660" s="4"/>
      <c r="M660" s="4"/>
      <c r="Z660" s="4"/>
    </row>
    <row r="661" spans="6:26" x14ac:dyDescent="0.35">
      <c r="F661" s="4"/>
      <c r="K661" s="4"/>
      <c r="L661" s="4"/>
      <c r="M661" s="4"/>
      <c r="Z661" s="4"/>
    </row>
    <row r="662" spans="6:26" x14ac:dyDescent="0.35">
      <c r="F662" s="4"/>
      <c r="K662" s="4"/>
      <c r="L662" s="4"/>
      <c r="M662" s="4"/>
      <c r="Z662" s="4"/>
    </row>
    <row r="663" spans="6:26" x14ac:dyDescent="0.35">
      <c r="F663" s="4"/>
      <c r="K663" s="4"/>
      <c r="L663" s="4"/>
      <c r="M663" s="4"/>
      <c r="Z663" s="4"/>
    </row>
    <row r="664" spans="6:26" x14ac:dyDescent="0.35">
      <c r="F664" s="4"/>
      <c r="K664" s="4"/>
      <c r="L664" s="4"/>
      <c r="M664" s="4"/>
      <c r="Z664" s="4"/>
    </row>
    <row r="665" spans="6:26" x14ac:dyDescent="0.35">
      <c r="F665" s="4"/>
      <c r="K665" s="4"/>
      <c r="L665" s="4"/>
      <c r="M665" s="4"/>
      <c r="Z665" s="4"/>
    </row>
    <row r="666" spans="6:26" x14ac:dyDescent="0.35">
      <c r="F666" s="4"/>
      <c r="K666" s="4"/>
      <c r="L666" s="4"/>
      <c r="M666" s="4"/>
      <c r="Z666" s="4"/>
    </row>
    <row r="667" spans="6:26" x14ac:dyDescent="0.35">
      <c r="F667" s="4"/>
      <c r="K667" s="4"/>
      <c r="L667" s="4"/>
      <c r="M667" s="4"/>
      <c r="Z667" s="4"/>
    </row>
    <row r="668" spans="6:26" x14ac:dyDescent="0.35">
      <c r="F668" s="4"/>
      <c r="K668" s="4"/>
      <c r="L668" s="4"/>
      <c r="M668" s="4"/>
      <c r="Z668" s="4"/>
    </row>
    <row r="669" spans="6:26" x14ac:dyDescent="0.35">
      <c r="F669" s="4"/>
      <c r="K669" s="4"/>
      <c r="L669" s="4"/>
      <c r="M669" s="4"/>
      <c r="Z669" s="4"/>
    </row>
    <row r="670" spans="6:26" x14ac:dyDescent="0.35">
      <c r="F670" s="4"/>
      <c r="K670" s="4"/>
      <c r="L670" s="4"/>
      <c r="M670" s="4"/>
      <c r="Z670" s="4"/>
    </row>
    <row r="671" spans="6:26" x14ac:dyDescent="0.35">
      <c r="F671" s="4"/>
      <c r="K671" s="4"/>
      <c r="L671" s="4"/>
      <c r="M671" s="4"/>
      <c r="Z671" s="4"/>
    </row>
    <row r="672" spans="6:26" x14ac:dyDescent="0.35">
      <c r="F672" s="4"/>
      <c r="K672" s="4"/>
      <c r="L672" s="4"/>
      <c r="M672" s="4"/>
      <c r="Z672" s="4"/>
    </row>
    <row r="673" spans="6:26" x14ac:dyDescent="0.35">
      <c r="F673" s="4"/>
      <c r="K673" s="4"/>
      <c r="L673" s="4"/>
      <c r="M673" s="4"/>
      <c r="Z673" s="4"/>
    </row>
    <row r="674" spans="6:26" x14ac:dyDescent="0.35">
      <c r="F674" s="4"/>
      <c r="K674" s="4"/>
      <c r="L674" s="4"/>
      <c r="M674" s="4"/>
      <c r="Z674" s="4"/>
    </row>
    <row r="675" spans="6:26" x14ac:dyDescent="0.35">
      <c r="F675" s="4"/>
      <c r="K675" s="4"/>
      <c r="L675" s="4"/>
      <c r="M675" s="4"/>
      <c r="Z675" s="4"/>
    </row>
    <row r="676" spans="6:26" x14ac:dyDescent="0.35">
      <c r="F676" s="4"/>
      <c r="K676" s="4"/>
      <c r="L676" s="4"/>
      <c r="M676" s="4"/>
      <c r="Z676" s="4"/>
    </row>
    <row r="677" spans="6:26" x14ac:dyDescent="0.35">
      <c r="F677" s="4"/>
      <c r="K677" s="4"/>
      <c r="L677" s="4"/>
      <c r="M677" s="4"/>
      <c r="Z677" s="4"/>
    </row>
    <row r="678" spans="6:26" x14ac:dyDescent="0.35">
      <c r="F678" s="4"/>
      <c r="K678" s="4"/>
      <c r="L678" s="4"/>
      <c r="M678" s="4"/>
      <c r="Z678" s="4"/>
    </row>
    <row r="679" spans="6:26" x14ac:dyDescent="0.35">
      <c r="F679" s="4"/>
      <c r="K679" s="4"/>
      <c r="L679" s="4"/>
      <c r="M679" s="4"/>
      <c r="Z679" s="4"/>
    </row>
    <row r="680" spans="6:26" x14ac:dyDescent="0.35">
      <c r="F680" s="4"/>
      <c r="K680" s="4"/>
      <c r="L680" s="4"/>
      <c r="M680" s="4"/>
      <c r="Z680" s="4"/>
    </row>
    <row r="681" spans="6:26" x14ac:dyDescent="0.35">
      <c r="F681" s="4"/>
      <c r="K681" s="4"/>
      <c r="L681" s="4"/>
      <c r="M681" s="4"/>
      <c r="Z681" s="4"/>
    </row>
    <row r="682" spans="6:26" x14ac:dyDescent="0.35">
      <c r="F682" s="4"/>
      <c r="K682" s="4"/>
      <c r="L682" s="4"/>
      <c r="M682" s="4"/>
      <c r="Z682" s="4"/>
    </row>
    <row r="683" spans="6:26" x14ac:dyDescent="0.35">
      <c r="F683" s="4"/>
      <c r="K683" s="4"/>
      <c r="L683" s="4"/>
      <c r="M683" s="4"/>
      <c r="Z683" s="4"/>
    </row>
    <row r="684" spans="6:26" x14ac:dyDescent="0.35">
      <c r="F684" s="4"/>
      <c r="K684" s="4"/>
      <c r="L684" s="4"/>
      <c r="M684" s="4"/>
      <c r="Z684" s="4"/>
    </row>
    <row r="685" spans="6:26" x14ac:dyDescent="0.35">
      <c r="F685" s="4"/>
      <c r="K685" s="4"/>
      <c r="L685" s="4"/>
      <c r="M685" s="4"/>
      <c r="Z685" s="4"/>
    </row>
    <row r="686" spans="6:26" x14ac:dyDescent="0.35">
      <c r="F686" s="4"/>
      <c r="K686" s="4"/>
      <c r="L686" s="4"/>
      <c r="M686" s="4"/>
      <c r="Z686" s="4"/>
    </row>
    <row r="687" spans="6:26" x14ac:dyDescent="0.35">
      <c r="F687" s="4"/>
      <c r="K687" s="4"/>
      <c r="L687" s="4"/>
      <c r="M687" s="4"/>
      <c r="Z687" s="4"/>
    </row>
    <row r="688" spans="6:26" x14ac:dyDescent="0.35">
      <c r="F688" s="4"/>
      <c r="K688" s="4"/>
      <c r="L688" s="4"/>
      <c r="M688" s="4"/>
      <c r="Z688" s="4"/>
    </row>
    <row r="689" spans="6:26" x14ac:dyDescent="0.35">
      <c r="F689" s="4"/>
      <c r="K689" s="4"/>
      <c r="L689" s="4"/>
      <c r="M689" s="4"/>
      <c r="Z689" s="4"/>
    </row>
    <row r="690" spans="6:26" x14ac:dyDescent="0.35">
      <c r="F690" s="4"/>
      <c r="K690" s="4"/>
      <c r="L690" s="4"/>
      <c r="M690" s="4"/>
      <c r="Z690" s="4"/>
    </row>
    <row r="691" spans="6:26" x14ac:dyDescent="0.35">
      <c r="F691" s="4"/>
      <c r="K691" s="4"/>
      <c r="L691" s="4"/>
      <c r="M691" s="4"/>
      <c r="Z691" s="4"/>
    </row>
    <row r="692" spans="6:26" x14ac:dyDescent="0.35">
      <c r="F692" s="4"/>
      <c r="K692" s="4"/>
      <c r="L692" s="4"/>
      <c r="M692" s="4"/>
      <c r="Z692" s="4"/>
    </row>
    <row r="693" spans="6:26" x14ac:dyDescent="0.35">
      <c r="F693" s="4"/>
      <c r="K693" s="4"/>
      <c r="L693" s="4"/>
      <c r="M693" s="4"/>
      <c r="Z693" s="4"/>
    </row>
    <row r="694" spans="6:26" x14ac:dyDescent="0.35">
      <c r="F694" s="4"/>
      <c r="K694" s="4"/>
      <c r="L694" s="4"/>
      <c r="M694" s="4"/>
      <c r="Z694" s="4"/>
    </row>
    <row r="695" spans="6:26" x14ac:dyDescent="0.35">
      <c r="F695" s="4"/>
      <c r="K695" s="4"/>
      <c r="L695" s="4"/>
      <c r="M695" s="4"/>
      <c r="Z695" s="4"/>
    </row>
    <row r="696" spans="6:26" x14ac:dyDescent="0.35">
      <c r="F696" s="4"/>
      <c r="K696" s="4"/>
      <c r="L696" s="4"/>
      <c r="M696" s="4"/>
      <c r="Z696" s="4"/>
    </row>
    <row r="697" spans="6:26" x14ac:dyDescent="0.35">
      <c r="F697" s="4"/>
      <c r="K697" s="4"/>
      <c r="L697" s="4"/>
      <c r="M697" s="4"/>
      <c r="Z697" s="4"/>
    </row>
    <row r="698" spans="6:26" x14ac:dyDescent="0.35">
      <c r="F698" s="4"/>
      <c r="K698" s="4"/>
      <c r="L698" s="4"/>
      <c r="M698" s="4"/>
      <c r="Z698" s="4"/>
    </row>
    <row r="699" spans="6:26" x14ac:dyDescent="0.35">
      <c r="F699" s="4"/>
      <c r="K699" s="4"/>
      <c r="L699" s="4"/>
      <c r="M699" s="4"/>
      <c r="Z699" s="4"/>
    </row>
    <row r="700" spans="6:26" x14ac:dyDescent="0.35">
      <c r="F700" s="4"/>
      <c r="K700" s="4"/>
      <c r="L700" s="4"/>
      <c r="M700" s="4"/>
      <c r="Z700" s="4"/>
    </row>
    <row r="701" spans="6:26" x14ac:dyDescent="0.35">
      <c r="F701" s="4"/>
      <c r="K701" s="4"/>
      <c r="L701" s="4"/>
      <c r="M701" s="4"/>
      <c r="Z701" s="4"/>
    </row>
    <row r="702" spans="6:26" x14ac:dyDescent="0.35">
      <c r="F702" s="4"/>
      <c r="K702" s="4"/>
      <c r="L702" s="4"/>
      <c r="M702" s="4"/>
      <c r="Z702" s="4"/>
    </row>
    <row r="703" spans="6:26" x14ac:dyDescent="0.35">
      <c r="F703" s="4"/>
      <c r="K703" s="4"/>
      <c r="L703" s="4"/>
      <c r="M703" s="4"/>
      <c r="Z703" s="4"/>
    </row>
    <row r="704" spans="6:26" x14ac:dyDescent="0.35">
      <c r="F704" s="4"/>
      <c r="K704" s="4"/>
      <c r="L704" s="4"/>
      <c r="M704" s="4"/>
      <c r="Z704" s="4"/>
    </row>
    <row r="705" spans="6:26" x14ac:dyDescent="0.35">
      <c r="F705" s="4"/>
      <c r="K705" s="4"/>
      <c r="L705" s="4"/>
      <c r="M705" s="4"/>
      <c r="Z705" s="4"/>
    </row>
    <row r="706" spans="6:26" x14ac:dyDescent="0.35">
      <c r="F706" s="4"/>
      <c r="K706" s="4"/>
      <c r="L706" s="4"/>
      <c r="M706" s="4"/>
      <c r="Z706" s="4"/>
    </row>
    <row r="707" spans="6:26" x14ac:dyDescent="0.35">
      <c r="F707" s="4"/>
      <c r="K707" s="4"/>
      <c r="L707" s="4"/>
      <c r="M707" s="4"/>
      <c r="Z707" s="4"/>
    </row>
    <row r="708" spans="6:26" x14ac:dyDescent="0.35">
      <c r="F708" s="4"/>
      <c r="K708" s="4"/>
      <c r="L708" s="4"/>
      <c r="M708" s="4"/>
      <c r="Z708" s="4"/>
    </row>
    <row r="709" spans="6:26" x14ac:dyDescent="0.35">
      <c r="F709" s="4"/>
      <c r="K709" s="4"/>
      <c r="L709" s="4"/>
      <c r="M709" s="4"/>
      <c r="Z709" s="4"/>
    </row>
    <row r="710" spans="6:26" x14ac:dyDescent="0.35">
      <c r="F710" s="4"/>
      <c r="K710" s="4"/>
      <c r="L710" s="4"/>
      <c r="M710" s="4"/>
      <c r="Z710" s="4"/>
    </row>
    <row r="711" spans="6:26" x14ac:dyDescent="0.35">
      <c r="F711" s="4"/>
      <c r="K711" s="4"/>
      <c r="L711" s="4"/>
      <c r="M711" s="4"/>
      <c r="Z711" s="4"/>
    </row>
    <row r="712" spans="6:26" x14ac:dyDescent="0.35">
      <c r="F712" s="4"/>
      <c r="K712" s="4"/>
      <c r="L712" s="4"/>
      <c r="M712" s="4"/>
      <c r="Z712" s="4"/>
    </row>
    <row r="713" spans="6:26" x14ac:dyDescent="0.35">
      <c r="F713" s="4"/>
      <c r="K713" s="4"/>
      <c r="L713" s="4"/>
      <c r="M713" s="4"/>
      <c r="Z713" s="4"/>
    </row>
    <row r="714" spans="6:26" x14ac:dyDescent="0.35">
      <c r="F714" s="4"/>
      <c r="K714" s="4"/>
      <c r="L714" s="4"/>
      <c r="M714" s="4"/>
      <c r="Z714" s="4"/>
    </row>
  </sheetData>
  <autoFilter ref="A13:WWK40"/>
  <mergeCells count="30">
    <mergeCell ref="A3:H3"/>
    <mergeCell ref="A5:H5"/>
    <mergeCell ref="A7:Q7"/>
    <mergeCell ref="A8:Q8"/>
    <mergeCell ref="D10:Q10"/>
    <mergeCell ref="R10:Z10"/>
    <mergeCell ref="A11:A12"/>
    <mergeCell ref="B11:B13"/>
    <mergeCell ref="C11:C13"/>
    <mergeCell ref="D11:D13"/>
    <mergeCell ref="R12:R13"/>
    <mergeCell ref="S12:S13"/>
    <mergeCell ref="E11:G12"/>
    <mergeCell ref="H11:H13"/>
    <mergeCell ref="I11:M11"/>
    <mergeCell ref="N11:N13"/>
    <mergeCell ref="O11:O13"/>
    <mergeCell ref="Z11:Z13"/>
    <mergeCell ref="I12:I13"/>
    <mergeCell ref="K12:K13"/>
    <mergeCell ref="M12:M13"/>
    <mergeCell ref="P12:P13"/>
    <mergeCell ref="Q12:Q13"/>
    <mergeCell ref="P11:Q11"/>
    <mergeCell ref="V12:V13"/>
    <mergeCell ref="X12:X13"/>
    <mergeCell ref="R11:S11"/>
    <mergeCell ref="T11:T13"/>
    <mergeCell ref="U11:U13"/>
    <mergeCell ref="V11:Y11"/>
  </mergeCells>
  <dataValidations count="6">
    <dataValidation type="list" allowBlank="1" showInputMessage="1" showErrorMessage="1" sqref="F65571 E34:E35 E14:E31 WLQ982963:WLQ983075 WBU982963:WBU983075 VRY982963:VRY983075 VIC982963:VIC983075 UYG982963:UYG983075 UOK982963:UOK983075 UEO982963:UEO983075 TUS982963:TUS983075 TKW982963:TKW983075 TBA982963:TBA983075 SRE982963:SRE983075 SHI982963:SHI983075 RXM982963:RXM983075 RNQ982963:RNQ983075 RDU982963:RDU983075 QTY982963:QTY983075 QKC982963:QKC983075 QAG982963:QAG983075 PQK982963:PQK983075 PGO982963:PGO983075 OWS982963:OWS983075 OMW982963:OMW983075 ODA982963:ODA983075 NTE982963:NTE983075 NJI982963:NJI983075 MZM982963:MZM983075 MPQ982963:MPQ983075 MFU982963:MFU983075 LVY982963:LVY983075 LMC982963:LMC983075 LCG982963:LCG983075 KSK982963:KSK983075 KIO982963:KIO983075 JYS982963:JYS983075 JOW982963:JOW983075 JFA982963:JFA983075 IVE982963:IVE983075 ILI982963:ILI983075 IBM982963:IBM983075 HRQ982963:HRQ983075 HHU982963:HHU983075 GXY982963:GXY983075 GOC982963:GOC983075 GEG982963:GEG983075 FUK982963:FUK983075 FKO982963:FKO983075 FAS982963:FAS983075 EQW982963:EQW983075 EHA982963:EHA983075 DXE982963:DXE983075 DNI982963:DNI983075 DDM982963:DDM983075 CTQ982963:CTQ983075 CJU982963:CJU983075 BZY982963:BZY983075 BQC982963:BQC983075 BGG982963:BGG983075 AWK982963:AWK983075 AMO982963:AMO983075 ACS982963:ACS983075 SW982963:SW983075 JA982963:JA983075 E982963:E983075 WVM917427:WVM917539 WLQ917427:WLQ917539 WBU917427:WBU917539 VRY917427:VRY917539 VIC917427:VIC917539 UYG917427:UYG917539 UOK917427:UOK917539 UEO917427:UEO917539 TUS917427:TUS917539 TKW917427:TKW917539 TBA917427:TBA917539 SRE917427:SRE917539 SHI917427:SHI917539 RXM917427:RXM917539 RNQ917427:RNQ917539 RDU917427:RDU917539 QTY917427:QTY917539 QKC917427:QKC917539 QAG917427:QAG917539 PQK917427:PQK917539 PGO917427:PGO917539 OWS917427:OWS917539 OMW917427:OMW917539 ODA917427:ODA917539 NTE917427:NTE917539 NJI917427:NJI917539 MZM917427:MZM917539 MPQ917427:MPQ917539 MFU917427:MFU917539 LVY917427:LVY917539 LMC917427:LMC917539 LCG917427:LCG917539 KSK917427:KSK917539 KIO917427:KIO917539 JYS917427:JYS917539 JOW917427:JOW917539 JFA917427:JFA917539 IVE917427:IVE917539 ILI917427:ILI917539 IBM917427:IBM917539 HRQ917427:HRQ917539 HHU917427:HHU917539 GXY917427:GXY917539 GOC917427:GOC917539 GEG917427:GEG917539 FUK917427:FUK917539 FKO917427:FKO917539 FAS917427:FAS917539 EQW917427:EQW917539 EHA917427:EHA917539 DXE917427:DXE917539 DNI917427:DNI917539 DDM917427:DDM917539 CTQ917427:CTQ917539 CJU917427:CJU917539 BZY917427:BZY917539 BQC917427:BQC917539 BGG917427:BGG917539 AWK917427:AWK917539 AMO917427:AMO917539 ACS917427:ACS917539 SW917427:SW917539 JA917427:JA917539 E917427:E917539 WVM851891:WVM852003 WLQ851891:WLQ852003 WBU851891:WBU852003 VRY851891:VRY852003 VIC851891:VIC852003 UYG851891:UYG852003 UOK851891:UOK852003 UEO851891:UEO852003 TUS851891:TUS852003 TKW851891:TKW852003 TBA851891:TBA852003 SRE851891:SRE852003 SHI851891:SHI852003 RXM851891:RXM852003 RNQ851891:RNQ852003 RDU851891:RDU852003 QTY851891:QTY852003 QKC851891:QKC852003 QAG851891:QAG852003 PQK851891:PQK852003 PGO851891:PGO852003 OWS851891:OWS852003 OMW851891:OMW852003 ODA851891:ODA852003 NTE851891:NTE852003 NJI851891:NJI852003 MZM851891:MZM852003 MPQ851891:MPQ852003 MFU851891:MFU852003 LVY851891:LVY852003 LMC851891:LMC852003 LCG851891:LCG852003 KSK851891:KSK852003 KIO851891:KIO852003 JYS851891:JYS852003 JOW851891:JOW852003 JFA851891:JFA852003 IVE851891:IVE852003 ILI851891:ILI852003 IBM851891:IBM852003 HRQ851891:HRQ852003 HHU851891:HHU852003 GXY851891:GXY852003 GOC851891:GOC852003 GEG851891:GEG852003 FUK851891:FUK852003 FKO851891:FKO852003 FAS851891:FAS852003 EQW851891:EQW852003 EHA851891:EHA852003 DXE851891:DXE852003 DNI851891:DNI852003 DDM851891:DDM852003 CTQ851891:CTQ852003 CJU851891:CJU852003 BZY851891:BZY852003 BQC851891:BQC852003 BGG851891:BGG852003 AWK851891:AWK852003 AMO851891:AMO852003 ACS851891:ACS852003 SW851891:SW852003 JA851891:JA852003 E851891:E852003 WVM786355:WVM786467 WLQ786355:WLQ786467 WBU786355:WBU786467 VRY786355:VRY786467 VIC786355:VIC786467 UYG786355:UYG786467 UOK786355:UOK786467 UEO786355:UEO786467 TUS786355:TUS786467 TKW786355:TKW786467 TBA786355:TBA786467 SRE786355:SRE786467 SHI786355:SHI786467 RXM786355:RXM786467 RNQ786355:RNQ786467 RDU786355:RDU786467 QTY786355:QTY786467 QKC786355:QKC786467 QAG786355:QAG786467 PQK786355:PQK786467 PGO786355:PGO786467 OWS786355:OWS786467 OMW786355:OMW786467 ODA786355:ODA786467 NTE786355:NTE786467 NJI786355:NJI786467 MZM786355:MZM786467 MPQ786355:MPQ786467 MFU786355:MFU786467 LVY786355:LVY786467 LMC786355:LMC786467 LCG786355:LCG786467 KSK786355:KSK786467 KIO786355:KIO786467 JYS786355:JYS786467 JOW786355:JOW786467 JFA786355:JFA786467 IVE786355:IVE786467 ILI786355:ILI786467 IBM786355:IBM786467 HRQ786355:HRQ786467 HHU786355:HHU786467 GXY786355:GXY786467 GOC786355:GOC786467 GEG786355:GEG786467 FUK786355:FUK786467 FKO786355:FKO786467 FAS786355:FAS786467 EQW786355:EQW786467 EHA786355:EHA786467 DXE786355:DXE786467 DNI786355:DNI786467 DDM786355:DDM786467 CTQ786355:CTQ786467 CJU786355:CJU786467 BZY786355:BZY786467 BQC786355:BQC786467 BGG786355:BGG786467 AWK786355:AWK786467 AMO786355:AMO786467 ACS786355:ACS786467 SW786355:SW786467 JA786355:JA786467 E786355:E786467 WVM720819:WVM720931 WLQ720819:WLQ720931 WBU720819:WBU720931 VRY720819:VRY720931 VIC720819:VIC720931 UYG720819:UYG720931 UOK720819:UOK720931 UEO720819:UEO720931 TUS720819:TUS720931 TKW720819:TKW720931 TBA720819:TBA720931 SRE720819:SRE720931 SHI720819:SHI720931 RXM720819:RXM720931 RNQ720819:RNQ720931 RDU720819:RDU720931 QTY720819:QTY720931 QKC720819:QKC720931 QAG720819:QAG720931 PQK720819:PQK720931 PGO720819:PGO720931 OWS720819:OWS720931 OMW720819:OMW720931 ODA720819:ODA720931 NTE720819:NTE720931 NJI720819:NJI720931 MZM720819:MZM720931 MPQ720819:MPQ720931 MFU720819:MFU720931 LVY720819:LVY720931 LMC720819:LMC720931 LCG720819:LCG720931 KSK720819:KSK720931 KIO720819:KIO720931 JYS720819:JYS720931 JOW720819:JOW720931 JFA720819:JFA720931 IVE720819:IVE720931 ILI720819:ILI720931 IBM720819:IBM720931 HRQ720819:HRQ720931 HHU720819:HHU720931 GXY720819:GXY720931 GOC720819:GOC720931 GEG720819:GEG720931 FUK720819:FUK720931 FKO720819:FKO720931 FAS720819:FAS720931 EQW720819:EQW720931 EHA720819:EHA720931 DXE720819:DXE720931 DNI720819:DNI720931 DDM720819:DDM720931 CTQ720819:CTQ720931 CJU720819:CJU720931 BZY720819:BZY720931 BQC720819:BQC720931 BGG720819:BGG720931 AWK720819:AWK720931 AMO720819:AMO720931 ACS720819:ACS720931 SW720819:SW720931 JA720819:JA720931 E720819:E720931 WVM655283:WVM655395 WLQ655283:WLQ655395 WBU655283:WBU655395 VRY655283:VRY655395 VIC655283:VIC655395 UYG655283:UYG655395 UOK655283:UOK655395 UEO655283:UEO655395 TUS655283:TUS655395 TKW655283:TKW655395 TBA655283:TBA655395 SRE655283:SRE655395 SHI655283:SHI655395 RXM655283:RXM655395 RNQ655283:RNQ655395 RDU655283:RDU655395 QTY655283:QTY655395 QKC655283:QKC655395 QAG655283:QAG655395 PQK655283:PQK655395 PGO655283:PGO655395 OWS655283:OWS655395 OMW655283:OMW655395 ODA655283:ODA655395 NTE655283:NTE655395 NJI655283:NJI655395 MZM655283:MZM655395 MPQ655283:MPQ655395 MFU655283:MFU655395 LVY655283:LVY655395 LMC655283:LMC655395 LCG655283:LCG655395 KSK655283:KSK655395 KIO655283:KIO655395 JYS655283:JYS655395 JOW655283:JOW655395 JFA655283:JFA655395 IVE655283:IVE655395 ILI655283:ILI655395 IBM655283:IBM655395 HRQ655283:HRQ655395 HHU655283:HHU655395 GXY655283:GXY655395 GOC655283:GOC655395 GEG655283:GEG655395 FUK655283:FUK655395 FKO655283:FKO655395 FAS655283:FAS655395 EQW655283:EQW655395 EHA655283:EHA655395 DXE655283:DXE655395 DNI655283:DNI655395 DDM655283:DDM655395 CTQ655283:CTQ655395 CJU655283:CJU655395 BZY655283:BZY655395 BQC655283:BQC655395 BGG655283:BGG655395 AWK655283:AWK655395 AMO655283:AMO655395 ACS655283:ACS655395 SW655283:SW655395 JA655283:JA655395 E655283:E655395 WVM589747:WVM589859 WLQ589747:WLQ589859 WBU589747:WBU589859 VRY589747:VRY589859 VIC589747:VIC589859 UYG589747:UYG589859 UOK589747:UOK589859 UEO589747:UEO589859 TUS589747:TUS589859 TKW589747:TKW589859 TBA589747:TBA589859 SRE589747:SRE589859 SHI589747:SHI589859 RXM589747:RXM589859 RNQ589747:RNQ589859 RDU589747:RDU589859 QTY589747:QTY589859 QKC589747:QKC589859 QAG589747:QAG589859 PQK589747:PQK589859 PGO589747:PGO589859 OWS589747:OWS589859 OMW589747:OMW589859 ODA589747:ODA589859 NTE589747:NTE589859 NJI589747:NJI589859 MZM589747:MZM589859 MPQ589747:MPQ589859 MFU589747:MFU589859 LVY589747:LVY589859 LMC589747:LMC589859 LCG589747:LCG589859 KSK589747:KSK589859 KIO589747:KIO589859 JYS589747:JYS589859 JOW589747:JOW589859 JFA589747:JFA589859 IVE589747:IVE589859 ILI589747:ILI589859 IBM589747:IBM589859 HRQ589747:HRQ589859 HHU589747:HHU589859 GXY589747:GXY589859 GOC589747:GOC589859 GEG589747:GEG589859 FUK589747:FUK589859 FKO589747:FKO589859 FAS589747:FAS589859 EQW589747:EQW589859 EHA589747:EHA589859 DXE589747:DXE589859 DNI589747:DNI589859 DDM589747:DDM589859 CTQ589747:CTQ589859 CJU589747:CJU589859 BZY589747:BZY589859 BQC589747:BQC589859 BGG589747:BGG589859 AWK589747:AWK589859 AMO589747:AMO589859 ACS589747:ACS589859 SW589747:SW589859 JA589747:JA589859 E589747:E589859 WVM524211:WVM524323 WLQ524211:WLQ524323 WBU524211:WBU524323 VRY524211:VRY524323 VIC524211:VIC524323 UYG524211:UYG524323 UOK524211:UOK524323 UEO524211:UEO524323 TUS524211:TUS524323 TKW524211:TKW524323 TBA524211:TBA524323 SRE524211:SRE524323 SHI524211:SHI524323 RXM524211:RXM524323 RNQ524211:RNQ524323 RDU524211:RDU524323 QTY524211:QTY524323 QKC524211:QKC524323 QAG524211:QAG524323 PQK524211:PQK524323 PGO524211:PGO524323 OWS524211:OWS524323 OMW524211:OMW524323 ODA524211:ODA524323 NTE524211:NTE524323 NJI524211:NJI524323 MZM524211:MZM524323 MPQ524211:MPQ524323 MFU524211:MFU524323 LVY524211:LVY524323 LMC524211:LMC524323 LCG524211:LCG524323 KSK524211:KSK524323 KIO524211:KIO524323 JYS524211:JYS524323 JOW524211:JOW524323 JFA524211:JFA524323 IVE524211:IVE524323 ILI524211:ILI524323 IBM524211:IBM524323 HRQ524211:HRQ524323 HHU524211:HHU524323 GXY524211:GXY524323 GOC524211:GOC524323 GEG524211:GEG524323 FUK524211:FUK524323 FKO524211:FKO524323 FAS524211:FAS524323 EQW524211:EQW524323 EHA524211:EHA524323 DXE524211:DXE524323 DNI524211:DNI524323 DDM524211:DDM524323 CTQ524211:CTQ524323 CJU524211:CJU524323 BZY524211:BZY524323 BQC524211:BQC524323 BGG524211:BGG524323 AWK524211:AWK524323 AMO524211:AMO524323 ACS524211:ACS524323 SW524211:SW524323 JA524211:JA524323 E524211:E524323 WVM458675:WVM458787 WLQ458675:WLQ458787 WBU458675:WBU458787 VRY458675:VRY458787 VIC458675:VIC458787 UYG458675:UYG458787 UOK458675:UOK458787 UEO458675:UEO458787 TUS458675:TUS458787 TKW458675:TKW458787 TBA458675:TBA458787 SRE458675:SRE458787 SHI458675:SHI458787 RXM458675:RXM458787 RNQ458675:RNQ458787 RDU458675:RDU458787 QTY458675:QTY458787 QKC458675:QKC458787 QAG458675:QAG458787 PQK458675:PQK458787 PGO458675:PGO458787 OWS458675:OWS458787 OMW458675:OMW458787 ODA458675:ODA458787 NTE458675:NTE458787 NJI458675:NJI458787 MZM458675:MZM458787 MPQ458675:MPQ458787 MFU458675:MFU458787 LVY458675:LVY458787 LMC458675:LMC458787 LCG458675:LCG458787 KSK458675:KSK458787 KIO458675:KIO458787 JYS458675:JYS458787 JOW458675:JOW458787 JFA458675:JFA458787 IVE458675:IVE458787 ILI458675:ILI458787 IBM458675:IBM458787 HRQ458675:HRQ458787 HHU458675:HHU458787 GXY458675:GXY458787 GOC458675:GOC458787 GEG458675:GEG458787 FUK458675:FUK458787 FKO458675:FKO458787 FAS458675:FAS458787 EQW458675:EQW458787 EHA458675:EHA458787 DXE458675:DXE458787 DNI458675:DNI458787 DDM458675:DDM458787 CTQ458675:CTQ458787 CJU458675:CJU458787 BZY458675:BZY458787 BQC458675:BQC458787 BGG458675:BGG458787 AWK458675:AWK458787 AMO458675:AMO458787 ACS458675:ACS458787 SW458675:SW458787 JA458675:JA458787 E458675:E458787 WVM393139:WVM393251 WLQ393139:WLQ393251 WBU393139:WBU393251 VRY393139:VRY393251 VIC393139:VIC393251 UYG393139:UYG393251 UOK393139:UOK393251 UEO393139:UEO393251 TUS393139:TUS393251 TKW393139:TKW393251 TBA393139:TBA393251 SRE393139:SRE393251 SHI393139:SHI393251 RXM393139:RXM393251 RNQ393139:RNQ393251 RDU393139:RDU393251 QTY393139:QTY393251 QKC393139:QKC393251 QAG393139:QAG393251 PQK393139:PQK393251 PGO393139:PGO393251 OWS393139:OWS393251 OMW393139:OMW393251 ODA393139:ODA393251 NTE393139:NTE393251 NJI393139:NJI393251 MZM393139:MZM393251 MPQ393139:MPQ393251 MFU393139:MFU393251 LVY393139:LVY393251 LMC393139:LMC393251 LCG393139:LCG393251 KSK393139:KSK393251 KIO393139:KIO393251 JYS393139:JYS393251 JOW393139:JOW393251 JFA393139:JFA393251 IVE393139:IVE393251 ILI393139:ILI393251 IBM393139:IBM393251 HRQ393139:HRQ393251 HHU393139:HHU393251 GXY393139:GXY393251 GOC393139:GOC393251 GEG393139:GEG393251 FUK393139:FUK393251 FKO393139:FKO393251 FAS393139:FAS393251 EQW393139:EQW393251 EHA393139:EHA393251 DXE393139:DXE393251 DNI393139:DNI393251 DDM393139:DDM393251 CTQ393139:CTQ393251 CJU393139:CJU393251 BZY393139:BZY393251 BQC393139:BQC393251 BGG393139:BGG393251 AWK393139:AWK393251 AMO393139:AMO393251 ACS393139:ACS393251 SW393139:SW393251 JA393139:JA393251 E393139:E393251 WVM327603:WVM327715 WLQ327603:WLQ327715 WBU327603:WBU327715 VRY327603:VRY327715 VIC327603:VIC327715 UYG327603:UYG327715 UOK327603:UOK327715 UEO327603:UEO327715 TUS327603:TUS327715 TKW327603:TKW327715 TBA327603:TBA327715 SRE327603:SRE327715 SHI327603:SHI327715 RXM327603:RXM327715 RNQ327603:RNQ327715 RDU327603:RDU327715 QTY327603:QTY327715 QKC327603:QKC327715 QAG327603:QAG327715 PQK327603:PQK327715 PGO327603:PGO327715 OWS327603:OWS327715 OMW327603:OMW327715 ODA327603:ODA327715 NTE327603:NTE327715 NJI327603:NJI327715 MZM327603:MZM327715 MPQ327603:MPQ327715 MFU327603:MFU327715 LVY327603:LVY327715 LMC327603:LMC327715 LCG327603:LCG327715 KSK327603:KSK327715 KIO327603:KIO327715 JYS327603:JYS327715 JOW327603:JOW327715 JFA327603:JFA327715 IVE327603:IVE327715 ILI327603:ILI327715 IBM327603:IBM327715 HRQ327603:HRQ327715 HHU327603:HHU327715 GXY327603:GXY327715 GOC327603:GOC327715 GEG327603:GEG327715 FUK327603:FUK327715 FKO327603:FKO327715 FAS327603:FAS327715 EQW327603:EQW327715 EHA327603:EHA327715 DXE327603:DXE327715 DNI327603:DNI327715 DDM327603:DDM327715 CTQ327603:CTQ327715 CJU327603:CJU327715 BZY327603:BZY327715 BQC327603:BQC327715 BGG327603:BGG327715 AWK327603:AWK327715 AMO327603:AMO327715 ACS327603:ACS327715 SW327603:SW327715 JA327603:JA327715 E327603:E327715 WVM262067:WVM262179 WLQ262067:WLQ262179 WBU262067:WBU262179 VRY262067:VRY262179 VIC262067:VIC262179 UYG262067:UYG262179 UOK262067:UOK262179 UEO262067:UEO262179 TUS262067:TUS262179 TKW262067:TKW262179 TBA262067:TBA262179 SRE262067:SRE262179 SHI262067:SHI262179 RXM262067:RXM262179 RNQ262067:RNQ262179 RDU262067:RDU262179 QTY262067:QTY262179 QKC262067:QKC262179 QAG262067:QAG262179 PQK262067:PQK262179 PGO262067:PGO262179 OWS262067:OWS262179 OMW262067:OMW262179 ODA262067:ODA262179 NTE262067:NTE262179 NJI262067:NJI262179 MZM262067:MZM262179 MPQ262067:MPQ262179 MFU262067:MFU262179 LVY262067:LVY262179 LMC262067:LMC262179 LCG262067:LCG262179 KSK262067:KSK262179 KIO262067:KIO262179 JYS262067:JYS262179 JOW262067:JOW262179 JFA262067:JFA262179 IVE262067:IVE262179 ILI262067:ILI262179 IBM262067:IBM262179 HRQ262067:HRQ262179 HHU262067:HHU262179 GXY262067:GXY262179 GOC262067:GOC262179 GEG262067:GEG262179 FUK262067:FUK262179 FKO262067:FKO262179 FAS262067:FAS262179 EQW262067:EQW262179 EHA262067:EHA262179 DXE262067:DXE262179 DNI262067:DNI262179 DDM262067:DDM262179 CTQ262067:CTQ262179 CJU262067:CJU262179 BZY262067:BZY262179 BQC262067:BQC262179 BGG262067:BGG262179 AWK262067:AWK262179 AMO262067:AMO262179 ACS262067:ACS262179 SW262067:SW262179 JA262067:JA262179 E262067:E262179 WVM196531:WVM196643 WLQ196531:WLQ196643 WBU196531:WBU196643 VRY196531:VRY196643 VIC196531:VIC196643 UYG196531:UYG196643 UOK196531:UOK196643 UEO196531:UEO196643 TUS196531:TUS196643 TKW196531:TKW196643 TBA196531:TBA196643 SRE196531:SRE196643 SHI196531:SHI196643 RXM196531:RXM196643 RNQ196531:RNQ196643 RDU196531:RDU196643 QTY196531:QTY196643 QKC196531:QKC196643 QAG196531:QAG196643 PQK196531:PQK196643 PGO196531:PGO196643 OWS196531:OWS196643 OMW196531:OMW196643 ODA196531:ODA196643 NTE196531:NTE196643 NJI196531:NJI196643 MZM196531:MZM196643 MPQ196531:MPQ196643 MFU196531:MFU196643 LVY196531:LVY196643 LMC196531:LMC196643 LCG196531:LCG196643 KSK196531:KSK196643 KIO196531:KIO196643 JYS196531:JYS196643 JOW196531:JOW196643 JFA196531:JFA196643 IVE196531:IVE196643 ILI196531:ILI196643 IBM196531:IBM196643 HRQ196531:HRQ196643 HHU196531:HHU196643 GXY196531:GXY196643 GOC196531:GOC196643 GEG196531:GEG196643 FUK196531:FUK196643 FKO196531:FKO196643 FAS196531:FAS196643 EQW196531:EQW196643 EHA196531:EHA196643 DXE196531:DXE196643 DNI196531:DNI196643 DDM196531:DDM196643 CTQ196531:CTQ196643 CJU196531:CJU196643 BZY196531:BZY196643 BQC196531:BQC196643 BGG196531:BGG196643 AWK196531:AWK196643 AMO196531:AMO196643 ACS196531:ACS196643 SW196531:SW196643 JA196531:JA196643 E196531:E196643 WVM130995:WVM131107 WLQ130995:WLQ131107 WBU130995:WBU131107 VRY130995:VRY131107 VIC130995:VIC131107 UYG130995:UYG131107 UOK130995:UOK131107 UEO130995:UEO131107 TUS130995:TUS131107 TKW130995:TKW131107 TBA130995:TBA131107 SRE130995:SRE131107 SHI130995:SHI131107 RXM130995:RXM131107 RNQ130995:RNQ131107 RDU130995:RDU131107 QTY130995:QTY131107 QKC130995:QKC131107 QAG130995:QAG131107 PQK130995:PQK131107 PGO130995:PGO131107 OWS130995:OWS131107 OMW130995:OMW131107 ODA130995:ODA131107 NTE130995:NTE131107 NJI130995:NJI131107 MZM130995:MZM131107 MPQ130995:MPQ131107 MFU130995:MFU131107 LVY130995:LVY131107 LMC130995:LMC131107 LCG130995:LCG131107 KSK130995:KSK131107 KIO130995:KIO131107 JYS130995:JYS131107 JOW130995:JOW131107 JFA130995:JFA131107 IVE130995:IVE131107 ILI130995:ILI131107 IBM130995:IBM131107 HRQ130995:HRQ131107 HHU130995:HHU131107 GXY130995:GXY131107 GOC130995:GOC131107 GEG130995:GEG131107 FUK130995:FUK131107 FKO130995:FKO131107 FAS130995:FAS131107 EQW130995:EQW131107 EHA130995:EHA131107 DXE130995:DXE131107 DNI130995:DNI131107 DDM130995:DDM131107 CTQ130995:CTQ131107 CJU130995:CJU131107 BZY130995:BZY131107 BQC130995:BQC131107 BGG130995:BGG131107 AWK130995:AWK131107 AMO130995:AMO131107 ACS130995:ACS131107 SW130995:SW131107 JA130995:JA131107 E130995:E131107 WVM65459:WVM65571 WLQ65459:WLQ65571 WBU65459:WBU65571 VRY65459:VRY65571 VIC65459:VIC65571 UYG65459:UYG65571 UOK65459:UOK65571 UEO65459:UEO65571 TUS65459:TUS65571 TKW65459:TKW65571 TBA65459:TBA65571 SRE65459:SRE65571 SHI65459:SHI65571 RXM65459:RXM65571 RNQ65459:RNQ65571 RDU65459:RDU65571 QTY65459:QTY65571 QKC65459:QKC65571 QAG65459:QAG65571 PQK65459:PQK65571 PGO65459:PGO65571 OWS65459:OWS65571 OMW65459:OMW65571 ODA65459:ODA65571 NTE65459:NTE65571 NJI65459:NJI65571 MZM65459:MZM65571 MPQ65459:MPQ65571 MFU65459:MFU65571 LVY65459:LVY65571 LMC65459:LMC65571 LCG65459:LCG65571 KSK65459:KSK65571 KIO65459:KIO65571 JYS65459:JYS65571 JOW65459:JOW65571 JFA65459:JFA65571 IVE65459:IVE65571 ILI65459:ILI65571 IBM65459:IBM65571 HRQ65459:HRQ65571 HHU65459:HHU65571 GXY65459:GXY65571 GOC65459:GOC65571 GEG65459:GEG65571 FUK65459:FUK65571 FKO65459:FKO65571 FAS65459:FAS65571 EQW65459:EQW65571 EHA65459:EHA65571 DXE65459:DXE65571 DNI65459:DNI65571 DDM65459:DDM65571 CTQ65459:CTQ65571 CJU65459:CJU65571 BZY65459:BZY65571 BQC65459:BQC65571 BGG65459:BGG65571 AWK65459:AWK65571 AMO65459:AMO65571 ACS65459:ACS65571 SW65459:SW65571 JA65459:JA65571 E65459:E65571 WVM14:WVM35 WLQ14:WLQ35 WBU14:WBU35 VRY14:VRY35 VIC14:VIC35 UYG14:UYG35 UOK14:UOK35 UEO14:UEO35 TUS14:TUS35 TKW14:TKW35 TBA14:TBA35 SRE14:SRE35 SHI14:SHI35 RXM14:RXM35 RNQ14:RNQ35 RDU14:RDU35 QTY14:QTY35 QKC14:QKC35 QAG14:QAG35 PQK14:PQK35 PGO14:PGO35 OWS14:OWS35 OMW14:OMW35 ODA14:ODA35 NTE14:NTE35 NJI14:NJI35 MZM14:MZM35 MPQ14:MPQ35 MFU14:MFU35 LVY14:LVY35 LMC14:LMC35 LCG14:LCG35 KSK14:KSK35 KIO14:KIO35 JYS14:JYS35 JOW14:JOW35 JFA14:JFA35 IVE14:IVE35 ILI14:ILI35 IBM14:IBM35 HRQ14:HRQ35 HHU14:HHU35 GXY14:GXY35 GOC14:GOC35 GEG14:GEG35 FUK14:FUK35 FKO14:FKO35 FAS14:FAS35 EQW14:EQW35 EHA14:EHA35 DXE14:DXE35 DNI14:DNI35 DDM14:DDM35 CTQ14:CTQ35 CJU14:CJU35 BZY14:BZY35 BQC14:BQC35 BGG14:BGG35 AWK14:AWK35 AMO14:AMO35 ACS14:ACS35 SW14:SW35 JA14:JA35 WVM982963:WVM983075 WVN983075 WLR983075 WBV983075 VRZ983075 VID983075 UYH983075 UOL983075 UEP983075 TUT983075 TKX983075 TBB983075 SRF983075 SHJ983075 RXN983075 RNR983075 RDV983075 QTZ983075 QKD983075 QAH983075 PQL983075 PGP983075 OWT983075 OMX983075 ODB983075 NTF983075 NJJ983075 MZN983075 MPR983075 MFV983075 LVZ983075 LMD983075 LCH983075 KSL983075 KIP983075 JYT983075 JOX983075 JFB983075 IVF983075 ILJ983075 IBN983075 HRR983075 HHV983075 GXZ983075 GOD983075 GEH983075 FUL983075 FKP983075 FAT983075 EQX983075 EHB983075 DXF983075 DNJ983075 DDN983075 CTR983075 CJV983075 BZZ983075 BQD983075 BGH983075 AWL983075 AMP983075 ACT983075 SX983075 JB983075 F983075 WVN917539 WLR917539 WBV917539 VRZ917539 VID917539 UYH917539 UOL917539 UEP917539 TUT917539 TKX917539 TBB917539 SRF917539 SHJ917539 RXN917539 RNR917539 RDV917539 QTZ917539 QKD917539 QAH917539 PQL917539 PGP917539 OWT917539 OMX917539 ODB917539 NTF917539 NJJ917539 MZN917539 MPR917539 MFV917539 LVZ917539 LMD917539 LCH917539 KSL917539 KIP917539 JYT917539 JOX917539 JFB917539 IVF917539 ILJ917539 IBN917539 HRR917539 HHV917539 GXZ917539 GOD917539 GEH917539 FUL917539 FKP917539 FAT917539 EQX917539 EHB917539 DXF917539 DNJ917539 DDN917539 CTR917539 CJV917539 BZZ917539 BQD917539 BGH917539 AWL917539 AMP917539 ACT917539 SX917539 JB917539 F917539 WVN852003 WLR852003 WBV852003 VRZ852003 VID852003 UYH852003 UOL852003 UEP852003 TUT852003 TKX852003 TBB852003 SRF852003 SHJ852003 RXN852003 RNR852003 RDV852003 QTZ852003 QKD852003 QAH852003 PQL852003 PGP852003 OWT852003 OMX852003 ODB852003 NTF852003 NJJ852003 MZN852003 MPR852003 MFV852003 LVZ852003 LMD852003 LCH852003 KSL852003 KIP852003 JYT852003 JOX852003 JFB852003 IVF852003 ILJ852003 IBN852003 HRR852003 HHV852003 GXZ852003 GOD852003 GEH852003 FUL852003 FKP852003 FAT852003 EQX852003 EHB852003 DXF852003 DNJ852003 DDN852003 CTR852003 CJV852003 BZZ852003 BQD852003 BGH852003 AWL852003 AMP852003 ACT852003 SX852003 JB852003 F852003 WVN786467 WLR786467 WBV786467 VRZ786467 VID786467 UYH786467 UOL786467 UEP786467 TUT786467 TKX786467 TBB786467 SRF786467 SHJ786467 RXN786467 RNR786467 RDV786467 QTZ786467 QKD786467 QAH786467 PQL786467 PGP786467 OWT786467 OMX786467 ODB786467 NTF786467 NJJ786467 MZN786467 MPR786467 MFV786467 LVZ786467 LMD786467 LCH786467 KSL786467 KIP786467 JYT786467 JOX786467 JFB786467 IVF786467 ILJ786467 IBN786467 HRR786467 HHV786467 GXZ786467 GOD786467 GEH786467 FUL786467 FKP786467 FAT786467 EQX786467 EHB786467 DXF786467 DNJ786467 DDN786467 CTR786467 CJV786467 BZZ786467 BQD786467 BGH786467 AWL786467 AMP786467 ACT786467 SX786467 JB786467 F786467 WVN720931 WLR720931 WBV720931 VRZ720931 VID720931 UYH720931 UOL720931 UEP720931 TUT720931 TKX720931 TBB720931 SRF720931 SHJ720931 RXN720931 RNR720931 RDV720931 QTZ720931 QKD720931 QAH720931 PQL720931 PGP720931 OWT720931 OMX720931 ODB720931 NTF720931 NJJ720931 MZN720931 MPR720931 MFV720931 LVZ720931 LMD720931 LCH720931 KSL720931 KIP720931 JYT720931 JOX720931 JFB720931 IVF720931 ILJ720931 IBN720931 HRR720931 HHV720931 GXZ720931 GOD720931 GEH720931 FUL720931 FKP720931 FAT720931 EQX720931 EHB720931 DXF720931 DNJ720931 DDN720931 CTR720931 CJV720931 BZZ720931 BQD720931 BGH720931 AWL720931 AMP720931 ACT720931 SX720931 JB720931 F720931 WVN655395 WLR655395 WBV655395 VRZ655395 VID655395 UYH655395 UOL655395 UEP655395 TUT655395 TKX655395 TBB655395 SRF655395 SHJ655395 RXN655395 RNR655395 RDV655395 QTZ655395 QKD655395 QAH655395 PQL655395 PGP655395 OWT655395 OMX655395 ODB655395 NTF655395 NJJ655395 MZN655395 MPR655395 MFV655395 LVZ655395 LMD655395 LCH655395 KSL655395 KIP655395 JYT655395 JOX655395 JFB655395 IVF655395 ILJ655395 IBN655395 HRR655395 HHV655395 GXZ655395 GOD655395 GEH655395 FUL655395 FKP655395 FAT655395 EQX655395 EHB655395 DXF655395 DNJ655395 DDN655395 CTR655395 CJV655395 BZZ655395 BQD655395 BGH655395 AWL655395 AMP655395 ACT655395 SX655395 JB655395 F655395 WVN589859 WLR589859 WBV589859 VRZ589859 VID589859 UYH589859 UOL589859 UEP589859 TUT589859 TKX589859 TBB589859 SRF589859 SHJ589859 RXN589859 RNR589859 RDV589859 QTZ589859 QKD589859 QAH589859 PQL589859 PGP589859 OWT589859 OMX589859 ODB589859 NTF589859 NJJ589859 MZN589859 MPR589859 MFV589859 LVZ589859 LMD589859 LCH589859 KSL589859 KIP589859 JYT589859 JOX589859 JFB589859 IVF589859 ILJ589859 IBN589859 HRR589859 HHV589859 GXZ589859 GOD589859 GEH589859 FUL589859 FKP589859 FAT589859 EQX589859 EHB589859 DXF589859 DNJ589859 DDN589859 CTR589859 CJV589859 BZZ589859 BQD589859 BGH589859 AWL589859 AMP589859 ACT589859 SX589859 JB589859 F589859 WVN524323 WLR524323 WBV524323 VRZ524323 VID524323 UYH524323 UOL524323 UEP524323 TUT524323 TKX524323 TBB524323 SRF524323 SHJ524323 RXN524323 RNR524323 RDV524323 QTZ524323 QKD524323 QAH524323 PQL524323 PGP524323 OWT524323 OMX524323 ODB524323 NTF524323 NJJ524323 MZN524323 MPR524323 MFV524323 LVZ524323 LMD524323 LCH524323 KSL524323 KIP524323 JYT524323 JOX524323 JFB524323 IVF524323 ILJ524323 IBN524323 HRR524323 HHV524323 GXZ524323 GOD524323 GEH524323 FUL524323 FKP524323 FAT524323 EQX524323 EHB524323 DXF524323 DNJ524323 DDN524323 CTR524323 CJV524323 BZZ524323 BQD524323 BGH524323 AWL524323 AMP524323 ACT524323 SX524323 JB524323 F524323 WVN458787 WLR458787 WBV458787 VRZ458787 VID458787 UYH458787 UOL458787 UEP458787 TUT458787 TKX458787 TBB458787 SRF458787 SHJ458787 RXN458787 RNR458787 RDV458787 QTZ458787 QKD458787 QAH458787 PQL458787 PGP458787 OWT458787 OMX458787 ODB458787 NTF458787 NJJ458787 MZN458787 MPR458787 MFV458787 LVZ458787 LMD458787 LCH458787 KSL458787 KIP458787 JYT458787 JOX458787 JFB458787 IVF458787 ILJ458787 IBN458787 HRR458787 HHV458787 GXZ458787 GOD458787 GEH458787 FUL458787 FKP458787 FAT458787 EQX458787 EHB458787 DXF458787 DNJ458787 DDN458787 CTR458787 CJV458787 BZZ458787 BQD458787 BGH458787 AWL458787 AMP458787 ACT458787 SX458787 JB458787 F458787 WVN393251 WLR393251 WBV393251 VRZ393251 VID393251 UYH393251 UOL393251 UEP393251 TUT393251 TKX393251 TBB393251 SRF393251 SHJ393251 RXN393251 RNR393251 RDV393251 QTZ393251 QKD393251 QAH393251 PQL393251 PGP393251 OWT393251 OMX393251 ODB393251 NTF393251 NJJ393251 MZN393251 MPR393251 MFV393251 LVZ393251 LMD393251 LCH393251 KSL393251 KIP393251 JYT393251 JOX393251 JFB393251 IVF393251 ILJ393251 IBN393251 HRR393251 HHV393251 GXZ393251 GOD393251 GEH393251 FUL393251 FKP393251 FAT393251 EQX393251 EHB393251 DXF393251 DNJ393251 DDN393251 CTR393251 CJV393251 BZZ393251 BQD393251 BGH393251 AWL393251 AMP393251 ACT393251 SX393251 JB393251 F393251 WVN327715 WLR327715 WBV327715 VRZ327715 VID327715 UYH327715 UOL327715 UEP327715 TUT327715 TKX327715 TBB327715 SRF327715 SHJ327715 RXN327715 RNR327715 RDV327715 QTZ327715 QKD327715 QAH327715 PQL327715 PGP327715 OWT327715 OMX327715 ODB327715 NTF327715 NJJ327715 MZN327715 MPR327715 MFV327715 LVZ327715 LMD327715 LCH327715 KSL327715 KIP327715 JYT327715 JOX327715 JFB327715 IVF327715 ILJ327715 IBN327715 HRR327715 HHV327715 GXZ327715 GOD327715 GEH327715 FUL327715 FKP327715 FAT327715 EQX327715 EHB327715 DXF327715 DNJ327715 DDN327715 CTR327715 CJV327715 BZZ327715 BQD327715 BGH327715 AWL327715 AMP327715 ACT327715 SX327715 JB327715 F327715 WVN262179 WLR262179 WBV262179 VRZ262179 VID262179 UYH262179 UOL262179 UEP262179 TUT262179 TKX262179 TBB262179 SRF262179 SHJ262179 RXN262179 RNR262179 RDV262179 QTZ262179 QKD262179 QAH262179 PQL262179 PGP262179 OWT262179 OMX262179 ODB262179 NTF262179 NJJ262179 MZN262179 MPR262179 MFV262179 LVZ262179 LMD262179 LCH262179 KSL262179 KIP262179 JYT262179 JOX262179 JFB262179 IVF262179 ILJ262179 IBN262179 HRR262179 HHV262179 GXZ262179 GOD262179 GEH262179 FUL262179 FKP262179 FAT262179 EQX262179 EHB262179 DXF262179 DNJ262179 DDN262179 CTR262179 CJV262179 BZZ262179 BQD262179 BGH262179 AWL262179 AMP262179 ACT262179 SX262179 JB262179 F262179 WVN196643 WLR196643 WBV196643 VRZ196643 VID196643 UYH196643 UOL196643 UEP196643 TUT196643 TKX196643 TBB196643 SRF196643 SHJ196643 RXN196643 RNR196643 RDV196643 QTZ196643 QKD196643 QAH196643 PQL196643 PGP196643 OWT196643 OMX196643 ODB196643 NTF196643 NJJ196643 MZN196643 MPR196643 MFV196643 LVZ196643 LMD196643 LCH196643 KSL196643 KIP196643 JYT196643 JOX196643 JFB196643 IVF196643 ILJ196643 IBN196643 HRR196643 HHV196643 GXZ196643 GOD196643 GEH196643 FUL196643 FKP196643 FAT196643 EQX196643 EHB196643 DXF196643 DNJ196643 DDN196643 CTR196643 CJV196643 BZZ196643 BQD196643 BGH196643 AWL196643 AMP196643 ACT196643 SX196643 JB196643 F196643 WVN131107 WLR131107 WBV131107 VRZ131107 VID131107 UYH131107 UOL131107 UEP131107 TUT131107 TKX131107 TBB131107 SRF131107 SHJ131107 RXN131107 RNR131107 RDV131107 QTZ131107 QKD131107 QAH131107 PQL131107 PGP131107 OWT131107 OMX131107 ODB131107 NTF131107 NJJ131107 MZN131107 MPR131107 MFV131107 LVZ131107 LMD131107 LCH131107 KSL131107 KIP131107 JYT131107 JOX131107 JFB131107 IVF131107 ILJ131107 IBN131107 HRR131107 HHV131107 GXZ131107 GOD131107 GEH131107 FUL131107 FKP131107 FAT131107 EQX131107 EHB131107 DXF131107 DNJ131107 DDN131107 CTR131107 CJV131107 BZZ131107 BQD131107 BGH131107 AWL131107 AMP131107 ACT131107 SX131107 JB131107 F131107 WVN65571 WLR65571 WBV65571 VRZ65571 VID65571 UYH65571 UOL65571 UEP65571 TUT65571 TKX65571 TBB65571 SRF65571 SHJ65571 RXN65571 RNR65571 RDV65571 QTZ65571 QKD65571 QAH65571 PQL65571 PGP65571 OWT65571 OMX65571 ODB65571 NTF65571 NJJ65571 MZN65571 MPR65571 MFV65571 LVZ65571 LMD65571 LCH65571 KSL65571 KIP65571 JYT65571 JOX65571 JFB65571 IVF65571 ILJ65571 IBN65571 HRR65571 HHV65571 GXZ65571 GOD65571 GEH65571 FUL65571 FKP65571 FAT65571 EQX65571 EHB65571 DXF65571 DNJ65571 DDN65571 CTR65571 CJV65571 BZZ65571 BQD65571 BGH65571 AWL65571 AMP65571 ACT65571 SX65571 JB65571">
      <formula1>$A$42:$A$43</formula1>
    </dataValidation>
    <dataValidation type="list" allowBlank="1" showInputMessage="1" showErrorMessage="1" sqref="O65571:P65571 JK65571:JL65571 TG65571:TH65571 ADC65571:ADD65571 AMY65571:AMZ65571 AWU65571:AWV65571 BGQ65571:BGR65571 BQM65571:BQN65571 CAI65571:CAJ65571 CKE65571:CKF65571 CUA65571:CUB65571 DDW65571:DDX65571 DNS65571:DNT65571 DXO65571:DXP65571 EHK65571:EHL65571 ERG65571:ERH65571 FBC65571:FBD65571 FKY65571:FKZ65571 FUU65571:FUV65571 GEQ65571:GER65571 GOM65571:GON65571 GYI65571:GYJ65571 HIE65571:HIF65571 HSA65571:HSB65571 IBW65571:IBX65571 ILS65571:ILT65571 IVO65571:IVP65571 JFK65571:JFL65571 JPG65571:JPH65571 JZC65571:JZD65571 KIY65571:KIZ65571 KSU65571:KSV65571 LCQ65571:LCR65571 LMM65571:LMN65571 LWI65571:LWJ65571 MGE65571:MGF65571 MQA65571:MQB65571 MZW65571:MZX65571 NJS65571:NJT65571 NTO65571:NTP65571 ODK65571:ODL65571 ONG65571:ONH65571 OXC65571:OXD65571 PGY65571:PGZ65571 PQU65571:PQV65571 QAQ65571:QAR65571 QKM65571:QKN65571 QUI65571:QUJ65571 REE65571:REF65571 ROA65571:ROB65571 RXW65571:RXX65571 SHS65571:SHT65571 SRO65571:SRP65571 TBK65571:TBL65571 TLG65571:TLH65571 TVC65571:TVD65571 UEY65571:UEZ65571 UOU65571:UOV65571 UYQ65571:UYR65571 VIM65571:VIN65571 VSI65571:VSJ65571 WCE65571:WCF65571 WMA65571:WMB65571 WVW65571:WVX65571 O131107:P131107 JK131107:JL131107 TG131107:TH131107 ADC131107:ADD131107 AMY131107:AMZ131107 AWU131107:AWV131107 BGQ131107:BGR131107 BQM131107:BQN131107 CAI131107:CAJ131107 CKE131107:CKF131107 CUA131107:CUB131107 DDW131107:DDX131107 DNS131107:DNT131107 DXO131107:DXP131107 EHK131107:EHL131107 ERG131107:ERH131107 FBC131107:FBD131107 FKY131107:FKZ131107 FUU131107:FUV131107 GEQ131107:GER131107 GOM131107:GON131107 GYI131107:GYJ131107 HIE131107:HIF131107 HSA131107:HSB131107 IBW131107:IBX131107 ILS131107:ILT131107 IVO131107:IVP131107 JFK131107:JFL131107 JPG131107:JPH131107 JZC131107:JZD131107 KIY131107:KIZ131107 KSU131107:KSV131107 LCQ131107:LCR131107 LMM131107:LMN131107 LWI131107:LWJ131107 MGE131107:MGF131107 MQA131107:MQB131107 MZW131107:MZX131107 NJS131107:NJT131107 NTO131107:NTP131107 ODK131107:ODL131107 ONG131107:ONH131107 OXC131107:OXD131107 PGY131107:PGZ131107 PQU131107:PQV131107 QAQ131107:QAR131107 QKM131107:QKN131107 QUI131107:QUJ131107 REE131107:REF131107 ROA131107:ROB131107 RXW131107:RXX131107 SHS131107:SHT131107 SRO131107:SRP131107 TBK131107:TBL131107 TLG131107:TLH131107 TVC131107:TVD131107 UEY131107:UEZ131107 UOU131107:UOV131107 UYQ131107:UYR131107 VIM131107:VIN131107 VSI131107:VSJ131107 WCE131107:WCF131107 WMA131107:WMB131107 WVW131107:WVX131107 O196643:P196643 JK196643:JL196643 TG196643:TH196643 ADC196643:ADD196643 AMY196643:AMZ196643 AWU196643:AWV196643 BGQ196643:BGR196643 BQM196643:BQN196643 CAI196643:CAJ196643 CKE196643:CKF196643 CUA196643:CUB196643 DDW196643:DDX196643 DNS196643:DNT196643 DXO196643:DXP196643 EHK196643:EHL196643 ERG196643:ERH196643 FBC196643:FBD196643 FKY196643:FKZ196643 FUU196643:FUV196643 GEQ196643:GER196643 GOM196643:GON196643 GYI196643:GYJ196643 HIE196643:HIF196643 HSA196643:HSB196643 IBW196643:IBX196643 ILS196643:ILT196643 IVO196643:IVP196643 JFK196643:JFL196643 JPG196643:JPH196643 JZC196643:JZD196643 KIY196643:KIZ196643 KSU196643:KSV196643 LCQ196643:LCR196643 LMM196643:LMN196643 LWI196643:LWJ196643 MGE196643:MGF196643 MQA196643:MQB196643 MZW196643:MZX196643 NJS196643:NJT196643 NTO196643:NTP196643 ODK196643:ODL196643 ONG196643:ONH196643 OXC196643:OXD196643 PGY196643:PGZ196643 PQU196643:PQV196643 QAQ196643:QAR196643 QKM196643:QKN196643 QUI196643:QUJ196643 REE196643:REF196643 ROA196643:ROB196643 RXW196643:RXX196643 SHS196643:SHT196643 SRO196643:SRP196643 TBK196643:TBL196643 TLG196643:TLH196643 TVC196643:TVD196643 UEY196643:UEZ196643 UOU196643:UOV196643 UYQ196643:UYR196643 VIM196643:VIN196643 VSI196643:VSJ196643 WCE196643:WCF196643 WMA196643:WMB196643 WVW196643:WVX196643 O262179:P262179 JK262179:JL262179 TG262179:TH262179 ADC262179:ADD262179 AMY262179:AMZ262179 AWU262179:AWV262179 BGQ262179:BGR262179 BQM262179:BQN262179 CAI262179:CAJ262179 CKE262179:CKF262179 CUA262179:CUB262179 DDW262179:DDX262179 DNS262179:DNT262179 DXO262179:DXP262179 EHK262179:EHL262179 ERG262179:ERH262179 FBC262179:FBD262179 FKY262179:FKZ262179 FUU262179:FUV262179 GEQ262179:GER262179 GOM262179:GON262179 GYI262179:GYJ262179 HIE262179:HIF262179 HSA262179:HSB262179 IBW262179:IBX262179 ILS262179:ILT262179 IVO262179:IVP262179 JFK262179:JFL262179 JPG262179:JPH262179 JZC262179:JZD262179 KIY262179:KIZ262179 KSU262179:KSV262179 LCQ262179:LCR262179 LMM262179:LMN262179 LWI262179:LWJ262179 MGE262179:MGF262179 MQA262179:MQB262179 MZW262179:MZX262179 NJS262179:NJT262179 NTO262179:NTP262179 ODK262179:ODL262179 ONG262179:ONH262179 OXC262179:OXD262179 PGY262179:PGZ262179 PQU262179:PQV262179 QAQ262179:QAR262179 QKM262179:QKN262179 QUI262179:QUJ262179 REE262179:REF262179 ROA262179:ROB262179 RXW262179:RXX262179 SHS262179:SHT262179 SRO262179:SRP262179 TBK262179:TBL262179 TLG262179:TLH262179 TVC262179:TVD262179 UEY262179:UEZ262179 UOU262179:UOV262179 UYQ262179:UYR262179 VIM262179:VIN262179 VSI262179:VSJ262179 WCE262179:WCF262179 WMA262179:WMB262179 WVW262179:WVX262179 O327715:P327715 JK327715:JL327715 TG327715:TH327715 ADC327715:ADD327715 AMY327715:AMZ327715 AWU327715:AWV327715 BGQ327715:BGR327715 BQM327715:BQN327715 CAI327715:CAJ327715 CKE327715:CKF327715 CUA327715:CUB327715 DDW327715:DDX327715 DNS327715:DNT327715 DXO327715:DXP327715 EHK327715:EHL327715 ERG327715:ERH327715 FBC327715:FBD327715 FKY327715:FKZ327715 FUU327715:FUV327715 GEQ327715:GER327715 GOM327715:GON327715 GYI327715:GYJ327715 HIE327715:HIF327715 HSA327715:HSB327715 IBW327715:IBX327715 ILS327715:ILT327715 IVO327715:IVP327715 JFK327715:JFL327715 JPG327715:JPH327715 JZC327715:JZD327715 KIY327715:KIZ327715 KSU327715:KSV327715 LCQ327715:LCR327715 LMM327715:LMN327715 LWI327715:LWJ327715 MGE327715:MGF327715 MQA327715:MQB327715 MZW327715:MZX327715 NJS327715:NJT327715 NTO327715:NTP327715 ODK327715:ODL327715 ONG327715:ONH327715 OXC327715:OXD327715 PGY327715:PGZ327715 PQU327715:PQV327715 QAQ327715:QAR327715 QKM327715:QKN327715 QUI327715:QUJ327715 REE327715:REF327715 ROA327715:ROB327715 RXW327715:RXX327715 SHS327715:SHT327715 SRO327715:SRP327715 TBK327715:TBL327715 TLG327715:TLH327715 TVC327715:TVD327715 UEY327715:UEZ327715 UOU327715:UOV327715 UYQ327715:UYR327715 VIM327715:VIN327715 VSI327715:VSJ327715 WCE327715:WCF327715 WMA327715:WMB327715 WVW327715:WVX327715 O393251:P393251 JK393251:JL393251 TG393251:TH393251 ADC393251:ADD393251 AMY393251:AMZ393251 AWU393251:AWV393251 BGQ393251:BGR393251 BQM393251:BQN393251 CAI393251:CAJ393251 CKE393251:CKF393251 CUA393251:CUB393251 DDW393251:DDX393251 DNS393251:DNT393251 DXO393251:DXP393251 EHK393251:EHL393251 ERG393251:ERH393251 FBC393251:FBD393251 FKY393251:FKZ393251 FUU393251:FUV393251 GEQ393251:GER393251 GOM393251:GON393251 GYI393251:GYJ393251 HIE393251:HIF393251 HSA393251:HSB393251 IBW393251:IBX393251 ILS393251:ILT393251 IVO393251:IVP393251 JFK393251:JFL393251 JPG393251:JPH393251 JZC393251:JZD393251 KIY393251:KIZ393251 KSU393251:KSV393251 LCQ393251:LCR393251 LMM393251:LMN393251 LWI393251:LWJ393251 MGE393251:MGF393251 MQA393251:MQB393251 MZW393251:MZX393251 NJS393251:NJT393251 NTO393251:NTP393251 ODK393251:ODL393251 ONG393251:ONH393251 OXC393251:OXD393251 PGY393251:PGZ393251 PQU393251:PQV393251 QAQ393251:QAR393251 QKM393251:QKN393251 QUI393251:QUJ393251 REE393251:REF393251 ROA393251:ROB393251 RXW393251:RXX393251 SHS393251:SHT393251 SRO393251:SRP393251 TBK393251:TBL393251 TLG393251:TLH393251 TVC393251:TVD393251 UEY393251:UEZ393251 UOU393251:UOV393251 UYQ393251:UYR393251 VIM393251:VIN393251 VSI393251:VSJ393251 WCE393251:WCF393251 WMA393251:WMB393251 WVW393251:WVX393251 O458787:P458787 JK458787:JL458787 TG458787:TH458787 ADC458787:ADD458787 AMY458787:AMZ458787 AWU458787:AWV458787 BGQ458787:BGR458787 BQM458787:BQN458787 CAI458787:CAJ458787 CKE458787:CKF458787 CUA458787:CUB458787 DDW458787:DDX458787 DNS458787:DNT458787 DXO458787:DXP458787 EHK458787:EHL458787 ERG458787:ERH458787 FBC458787:FBD458787 FKY458787:FKZ458787 FUU458787:FUV458787 GEQ458787:GER458787 GOM458787:GON458787 GYI458787:GYJ458787 HIE458787:HIF458787 HSA458787:HSB458787 IBW458787:IBX458787 ILS458787:ILT458787 IVO458787:IVP458787 JFK458787:JFL458787 JPG458787:JPH458787 JZC458787:JZD458787 KIY458787:KIZ458787 KSU458787:KSV458787 LCQ458787:LCR458787 LMM458787:LMN458787 LWI458787:LWJ458787 MGE458787:MGF458787 MQA458787:MQB458787 MZW458787:MZX458787 NJS458787:NJT458787 NTO458787:NTP458787 ODK458787:ODL458787 ONG458787:ONH458787 OXC458787:OXD458787 PGY458787:PGZ458787 PQU458787:PQV458787 QAQ458787:QAR458787 QKM458787:QKN458787 QUI458787:QUJ458787 REE458787:REF458787 ROA458787:ROB458787 RXW458787:RXX458787 SHS458787:SHT458787 SRO458787:SRP458787 TBK458787:TBL458787 TLG458787:TLH458787 TVC458787:TVD458787 UEY458787:UEZ458787 UOU458787:UOV458787 UYQ458787:UYR458787 VIM458787:VIN458787 VSI458787:VSJ458787 WCE458787:WCF458787 WMA458787:WMB458787 WVW458787:WVX458787 O524323:P524323 JK524323:JL524323 TG524323:TH524323 ADC524323:ADD524323 AMY524323:AMZ524323 AWU524323:AWV524323 BGQ524323:BGR524323 BQM524323:BQN524323 CAI524323:CAJ524323 CKE524323:CKF524323 CUA524323:CUB524323 DDW524323:DDX524323 DNS524323:DNT524323 DXO524323:DXP524323 EHK524323:EHL524323 ERG524323:ERH524323 FBC524323:FBD524323 FKY524323:FKZ524323 FUU524323:FUV524323 GEQ524323:GER524323 GOM524323:GON524323 GYI524323:GYJ524323 HIE524323:HIF524323 HSA524323:HSB524323 IBW524323:IBX524323 ILS524323:ILT524323 IVO524323:IVP524323 JFK524323:JFL524323 JPG524323:JPH524323 JZC524323:JZD524323 KIY524323:KIZ524323 KSU524323:KSV524323 LCQ524323:LCR524323 LMM524323:LMN524323 LWI524323:LWJ524323 MGE524323:MGF524323 MQA524323:MQB524323 MZW524323:MZX524323 NJS524323:NJT524323 NTO524323:NTP524323 ODK524323:ODL524323 ONG524323:ONH524323 OXC524323:OXD524323 PGY524323:PGZ524323 PQU524323:PQV524323 QAQ524323:QAR524323 QKM524323:QKN524323 QUI524323:QUJ524323 REE524323:REF524323 ROA524323:ROB524323 RXW524323:RXX524323 SHS524323:SHT524323 SRO524323:SRP524323 TBK524323:TBL524323 TLG524323:TLH524323 TVC524323:TVD524323 UEY524323:UEZ524323 UOU524323:UOV524323 UYQ524323:UYR524323 VIM524323:VIN524323 VSI524323:VSJ524323 WCE524323:WCF524323 WMA524323:WMB524323 WVW524323:WVX524323 O589859:P589859 JK589859:JL589859 TG589859:TH589859 ADC589859:ADD589859 AMY589859:AMZ589859 AWU589859:AWV589859 BGQ589859:BGR589859 BQM589859:BQN589859 CAI589859:CAJ589859 CKE589859:CKF589859 CUA589859:CUB589859 DDW589859:DDX589859 DNS589859:DNT589859 DXO589859:DXP589859 EHK589859:EHL589859 ERG589859:ERH589859 FBC589859:FBD589859 FKY589859:FKZ589859 FUU589859:FUV589859 GEQ589859:GER589859 GOM589859:GON589859 GYI589859:GYJ589859 HIE589859:HIF589859 HSA589859:HSB589859 IBW589859:IBX589859 ILS589859:ILT589859 IVO589859:IVP589859 JFK589859:JFL589859 JPG589859:JPH589859 JZC589859:JZD589859 KIY589859:KIZ589859 KSU589859:KSV589859 LCQ589859:LCR589859 LMM589859:LMN589859 LWI589859:LWJ589859 MGE589859:MGF589859 MQA589859:MQB589859 MZW589859:MZX589859 NJS589859:NJT589859 NTO589859:NTP589859 ODK589859:ODL589859 ONG589859:ONH589859 OXC589859:OXD589859 PGY589859:PGZ589859 PQU589859:PQV589859 QAQ589859:QAR589859 QKM589859:QKN589859 QUI589859:QUJ589859 REE589859:REF589859 ROA589859:ROB589859 RXW589859:RXX589859 SHS589859:SHT589859 SRO589859:SRP589859 TBK589859:TBL589859 TLG589859:TLH589859 TVC589859:TVD589859 UEY589859:UEZ589859 UOU589859:UOV589859 UYQ589859:UYR589859 VIM589859:VIN589859 VSI589859:VSJ589859 WCE589859:WCF589859 WMA589859:WMB589859 WVW589859:WVX589859 O655395:P655395 JK655395:JL655395 TG655395:TH655395 ADC655395:ADD655395 AMY655395:AMZ655395 AWU655395:AWV655395 BGQ655395:BGR655395 BQM655395:BQN655395 CAI655395:CAJ655395 CKE655395:CKF655395 CUA655395:CUB655395 DDW655395:DDX655395 DNS655395:DNT655395 DXO655395:DXP655395 EHK655395:EHL655395 ERG655395:ERH655395 FBC655395:FBD655395 FKY655395:FKZ655395 FUU655395:FUV655395 GEQ655395:GER655395 GOM655395:GON655395 GYI655395:GYJ655395 HIE655395:HIF655395 HSA655395:HSB655395 IBW655395:IBX655395 ILS655395:ILT655395 IVO655395:IVP655395 JFK655395:JFL655395 JPG655395:JPH655395 JZC655395:JZD655395 KIY655395:KIZ655395 KSU655395:KSV655395 LCQ655395:LCR655395 LMM655395:LMN655395 LWI655395:LWJ655395 MGE655395:MGF655395 MQA655395:MQB655395 MZW655395:MZX655395 NJS655395:NJT655395 NTO655395:NTP655395 ODK655395:ODL655395 ONG655395:ONH655395 OXC655395:OXD655395 PGY655395:PGZ655395 PQU655395:PQV655395 QAQ655395:QAR655395 QKM655395:QKN655395 QUI655395:QUJ655395 REE655395:REF655395 ROA655395:ROB655395 RXW655395:RXX655395 SHS655395:SHT655395 SRO655395:SRP655395 TBK655395:TBL655395 TLG655395:TLH655395 TVC655395:TVD655395 UEY655395:UEZ655395 UOU655395:UOV655395 UYQ655395:UYR655395 VIM655395:VIN655395 VSI655395:VSJ655395 WCE655395:WCF655395 WMA655395:WMB655395 WVW655395:WVX655395 O720931:P720931 JK720931:JL720931 TG720931:TH720931 ADC720931:ADD720931 AMY720931:AMZ720931 AWU720931:AWV720931 BGQ720931:BGR720931 BQM720931:BQN720931 CAI720931:CAJ720931 CKE720931:CKF720931 CUA720931:CUB720931 DDW720931:DDX720931 DNS720931:DNT720931 DXO720931:DXP720931 EHK720931:EHL720931 ERG720931:ERH720931 FBC720931:FBD720931 FKY720931:FKZ720931 FUU720931:FUV720931 GEQ720931:GER720931 GOM720931:GON720931 GYI720931:GYJ720931 HIE720931:HIF720931 HSA720931:HSB720931 IBW720931:IBX720931 ILS720931:ILT720931 IVO720931:IVP720931 JFK720931:JFL720931 JPG720931:JPH720931 JZC720931:JZD720931 KIY720931:KIZ720931 KSU720931:KSV720931 LCQ720931:LCR720931 LMM720931:LMN720931 LWI720931:LWJ720931 MGE720931:MGF720931 MQA720931:MQB720931 MZW720931:MZX720931 NJS720931:NJT720931 NTO720931:NTP720931 ODK720931:ODL720931 ONG720931:ONH720931 OXC720931:OXD720931 PGY720931:PGZ720931 PQU720931:PQV720931 QAQ720931:QAR720931 QKM720931:QKN720931 QUI720931:QUJ720931 REE720931:REF720931 ROA720931:ROB720931 RXW720931:RXX720931 SHS720931:SHT720931 SRO720931:SRP720931 TBK720931:TBL720931 TLG720931:TLH720931 TVC720931:TVD720931 UEY720931:UEZ720931 UOU720931:UOV720931 UYQ720931:UYR720931 VIM720931:VIN720931 VSI720931:VSJ720931 WCE720931:WCF720931 WMA720931:WMB720931 WVW720931:WVX720931 O786467:P786467 JK786467:JL786467 TG786467:TH786467 ADC786467:ADD786467 AMY786467:AMZ786467 AWU786467:AWV786467 BGQ786467:BGR786467 BQM786467:BQN786467 CAI786467:CAJ786467 CKE786467:CKF786467 CUA786467:CUB786467 DDW786467:DDX786467 DNS786467:DNT786467 DXO786467:DXP786467 EHK786467:EHL786467 ERG786467:ERH786467 FBC786467:FBD786467 FKY786467:FKZ786467 FUU786467:FUV786467 GEQ786467:GER786467 GOM786467:GON786467 GYI786467:GYJ786467 HIE786467:HIF786467 HSA786467:HSB786467 IBW786467:IBX786467 ILS786467:ILT786467 IVO786467:IVP786467 JFK786467:JFL786467 JPG786467:JPH786467 JZC786467:JZD786467 KIY786467:KIZ786467 KSU786467:KSV786467 LCQ786467:LCR786467 LMM786467:LMN786467 LWI786467:LWJ786467 MGE786467:MGF786467 MQA786467:MQB786467 MZW786467:MZX786467 NJS786467:NJT786467 NTO786467:NTP786467 ODK786467:ODL786467 ONG786467:ONH786467 OXC786467:OXD786467 PGY786467:PGZ786467 PQU786467:PQV786467 QAQ786467:QAR786467 QKM786467:QKN786467 QUI786467:QUJ786467 REE786467:REF786467 ROA786467:ROB786467 RXW786467:RXX786467 SHS786467:SHT786467 SRO786467:SRP786467 TBK786467:TBL786467 TLG786467:TLH786467 TVC786467:TVD786467 UEY786467:UEZ786467 UOU786467:UOV786467 UYQ786467:UYR786467 VIM786467:VIN786467 VSI786467:VSJ786467 WCE786467:WCF786467 WMA786467:WMB786467 WVW786467:WVX786467 O852003:P852003 JK852003:JL852003 TG852003:TH852003 ADC852003:ADD852003 AMY852003:AMZ852003 AWU852003:AWV852003 BGQ852003:BGR852003 BQM852003:BQN852003 CAI852003:CAJ852003 CKE852003:CKF852003 CUA852003:CUB852003 DDW852003:DDX852003 DNS852003:DNT852003 DXO852003:DXP852003 EHK852003:EHL852003 ERG852003:ERH852003 FBC852003:FBD852003 FKY852003:FKZ852003 FUU852003:FUV852003 GEQ852003:GER852003 GOM852003:GON852003 GYI852003:GYJ852003 HIE852003:HIF852003 HSA852003:HSB852003 IBW852003:IBX852003 ILS852003:ILT852003 IVO852003:IVP852003 JFK852003:JFL852003 JPG852003:JPH852003 JZC852003:JZD852003 KIY852003:KIZ852003 KSU852003:KSV852003 LCQ852003:LCR852003 LMM852003:LMN852003 LWI852003:LWJ852003 MGE852003:MGF852003 MQA852003:MQB852003 MZW852003:MZX852003 NJS852003:NJT852003 NTO852003:NTP852003 ODK852003:ODL852003 ONG852003:ONH852003 OXC852003:OXD852003 PGY852003:PGZ852003 PQU852003:PQV852003 QAQ852003:QAR852003 QKM852003:QKN852003 QUI852003:QUJ852003 REE852003:REF852003 ROA852003:ROB852003 RXW852003:RXX852003 SHS852003:SHT852003 SRO852003:SRP852003 TBK852003:TBL852003 TLG852003:TLH852003 TVC852003:TVD852003 UEY852003:UEZ852003 UOU852003:UOV852003 UYQ852003:UYR852003 VIM852003:VIN852003 VSI852003:VSJ852003 WCE852003:WCF852003 WMA852003:WMB852003 WVW852003:WVX852003 O917539:P917539 JK917539:JL917539 TG917539:TH917539 ADC917539:ADD917539 AMY917539:AMZ917539 AWU917539:AWV917539 BGQ917539:BGR917539 BQM917539:BQN917539 CAI917539:CAJ917539 CKE917539:CKF917539 CUA917539:CUB917539 DDW917539:DDX917539 DNS917539:DNT917539 DXO917539:DXP917539 EHK917539:EHL917539 ERG917539:ERH917539 FBC917539:FBD917539 FKY917539:FKZ917539 FUU917539:FUV917539 GEQ917539:GER917539 GOM917539:GON917539 GYI917539:GYJ917539 HIE917539:HIF917539 HSA917539:HSB917539 IBW917539:IBX917539 ILS917539:ILT917539 IVO917539:IVP917539 JFK917539:JFL917539 JPG917539:JPH917539 JZC917539:JZD917539 KIY917539:KIZ917539 KSU917539:KSV917539 LCQ917539:LCR917539 LMM917539:LMN917539 LWI917539:LWJ917539 MGE917539:MGF917539 MQA917539:MQB917539 MZW917539:MZX917539 NJS917539:NJT917539 NTO917539:NTP917539 ODK917539:ODL917539 ONG917539:ONH917539 OXC917539:OXD917539 PGY917539:PGZ917539 PQU917539:PQV917539 QAQ917539:QAR917539 QKM917539:QKN917539 QUI917539:QUJ917539 REE917539:REF917539 ROA917539:ROB917539 RXW917539:RXX917539 SHS917539:SHT917539 SRO917539:SRP917539 TBK917539:TBL917539 TLG917539:TLH917539 TVC917539:TVD917539 UEY917539:UEZ917539 UOU917539:UOV917539 UYQ917539:UYR917539 VIM917539:VIN917539 VSI917539:VSJ917539 WCE917539:WCF917539 WMA917539:WMB917539 WVW917539:WVX917539 O983075:P983075 JK983075:JL983075 TG983075:TH983075 ADC983075:ADD983075 AMY983075:AMZ983075 AWU983075:AWV983075 BGQ983075:BGR983075 BQM983075:BQN983075 CAI983075:CAJ983075 CKE983075:CKF983075 CUA983075:CUB983075 DDW983075:DDX983075 DNS983075:DNT983075 DXO983075:DXP983075 EHK983075:EHL983075 ERG983075:ERH983075 FBC983075:FBD983075 FKY983075:FKZ983075 FUU983075:FUV983075 GEQ983075:GER983075 GOM983075:GON983075 GYI983075:GYJ983075 HIE983075:HIF983075 HSA983075:HSB983075 IBW983075:IBX983075 ILS983075:ILT983075 IVO983075:IVP983075 JFK983075:JFL983075 JPG983075:JPH983075 JZC983075:JZD983075 KIY983075:KIZ983075 KSU983075:KSV983075 LCQ983075:LCR983075 LMM983075:LMN983075 LWI983075:LWJ983075 MGE983075:MGF983075 MQA983075:MQB983075 MZW983075:MZX983075 NJS983075:NJT983075 NTO983075:NTP983075 ODK983075:ODL983075 ONG983075:ONH983075 OXC983075:OXD983075 PGY983075:PGZ983075 PQU983075:PQV983075 QAQ983075:QAR983075 QKM983075:QKN983075 QUI983075:QUJ983075 REE983075:REF983075 ROA983075:ROB983075 RXW983075:RXX983075 SHS983075:SHT983075 SRO983075:SRP983075 TBK983075:TBL983075 TLG983075:TLH983075 TVC983075:TVD983075 UEY983075:UEZ983075 UOU983075:UOV983075 UYQ983075:UYR983075 VIM983075:VIN983075 VSI983075:VSJ983075 WCE983075:WCF983075 WMA983075:WMB983075 WVW983075:WVX983075">
      <formula1>#REF!</formula1>
    </dataValidation>
    <dataValidation type="list" allowBlank="1" showInputMessage="1" showErrorMessage="1" sqref="WVW982963:WVW983074 O34:O35 O14:O30 WMA982963:WMA983074 WCE982963:WCE983074 VSI982963:VSI983074 VIM982963:VIM983074 UYQ982963:UYQ983074 UOU982963:UOU983074 UEY982963:UEY983074 TVC982963:TVC983074 TLG982963:TLG983074 TBK982963:TBK983074 SRO982963:SRO983074 SHS982963:SHS983074 RXW982963:RXW983074 ROA982963:ROA983074 REE982963:REE983074 QUI982963:QUI983074 QKM982963:QKM983074 QAQ982963:QAQ983074 PQU982963:PQU983074 PGY982963:PGY983074 OXC982963:OXC983074 ONG982963:ONG983074 ODK982963:ODK983074 NTO982963:NTO983074 NJS982963:NJS983074 MZW982963:MZW983074 MQA982963:MQA983074 MGE982963:MGE983074 LWI982963:LWI983074 LMM982963:LMM983074 LCQ982963:LCQ983074 KSU982963:KSU983074 KIY982963:KIY983074 JZC982963:JZC983074 JPG982963:JPG983074 JFK982963:JFK983074 IVO982963:IVO983074 ILS982963:ILS983074 IBW982963:IBW983074 HSA982963:HSA983074 HIE982963:HIE983074 GYI982963:GYI983074 GOM982963:GOM983074 GEQ982963:GEQ983074 FUU982963:FUU983074 FKY982963:FKY983074 FBC982963:FBC983074 ERG982963:ERG983074 EHK982963:EHK983074 DXO982963:DXO983074 DNS982963:DNS983074 DDW982963:DDW983074 CUA982963:CUA983074 CKE982963:CKE983074 CAI982963:CAI983074 BQM982963:BQM983074 BGQ982963:BGQ983074 AWU982963:AWU983074 AMY982963:AMY983074 ADC982963:ADC983074 TG982963:TG983074 JK982963:JK983074 O982963:O983074 WVW917427:WVW917538 WMA917427:WMA917538 WCE917427:WCE917538 VSI917427:VSI917538 VIM917427:VIM917538 UYQ917427:UYQ917538 UOU917427:UOU917538 UEY917427:UEY917538 TVC917427:TVC917538 TLG917427:TLG917538 TBK917427:TBK917538 SRO917427:SRO917538 SHS917427:SHS917538 RXW917427:RXW917538 ROA917427:ROA917538 REE917427:REE917538 QUI917427:QUI917538 QKM917427:QKM917538 QAQ917427:QAQ917538 PQU917427:PQU917538 PGY917427:PGY917538 OXC917427:OXC917538 ONG917427:ONG917538 ODK917427:ODK917538 NTO917427:NTO917538 NJS917427:NJS917538 MZW917427:MZW917538 MQA917427:MQA917538 MGE917427:MGE917538 LWI917427:LWI917538 LMM917427:LMM917538 LCQ917427:LCQ917538 KSU917427:KSU917538 KIY917427:KIY917538 JZC917427:JZC917538 JPG917427:JPG917538 JFK917427:JFK917538 IVO917427:IVO917538 ILS917427:ILS917538 IBW917427:IBW917538 HSA917427:HSA917538 HIE917427:HIE917538 GYI917427:GYI917538 GOM917427:GOM917538 GEQ917427:GEQ917538 FUU917427:FUU917538 FKY917427:FKY917538 FBC917427:FBC917538 ERG917427:ERG917538 EHK917427:EHK917538 DXO917427:DXO917538 DNS917427:DNS917538 DDW917427:DDW917538 CUA917427:CUA917538 CKE917427:CKE917538 CAI917427:CAI917538 BQM917427:BQM917538 BGQ917427:BGQ917538 AWU917427:AWU917538 AMY917427:AMY917538 ADC917427:ADC917538 TG917427:TG917538 JK917427:JK917538 O917427:O917538 WVW851891:WVW852002 WMA851891:WMA852002 WCE851891:WCE852002 VSI851891:VSI852002 VIM851891:VIM852002 UYQ851891:UYQ852002 UOU851891:UOU852002 UEY851891:UEY852002 TVC851891:TVC852002 TLG851891:TLG852002 TBK851891:TBK852002 SRO851891:SRO852002 SHS851891:SHS852002 RXW851891:RXW852002 ROA851891:ROA852002 REE851891:REE852002 QUI851891:QUI852002 QKM851891:QKM852002 QAQ851891:QAQ852002 PQU851891:PQU852002 PGY851891:PGY852002 OXC851891:OXC852002 ONG851891:ONG852002 ODK851891:ODK852002 NTO851891:NTO852002 NJS851891:NJS852002 MZW851891:MZW852002 MQA851891:MQA852002 MGE851891:MGE852002 LWI851891:LWI852002 LMM851891:LMM852002 LCQ851891:LCQ852002 KSU851891:KSU852002 KIY851891:KIY852002 JZC851891:JZC852002 JPG851891:JPG852002 JFK851891:JFK852002 IVO851891:IVO852002 ILS851891:ILS852002 IBW851891:IBW852002 HSA851891:HSA852002 HIE851891:HIE852002 GYI851891:GYI852002 GOM851891:GOM852002 GEQ851891:GEQ852002 FUU851891:FUU852002 FKY851891:FKY852002 FBC851891:FBC852002 ERG851891:ERG852002 EHK851891:EHK852002 DXO851891:DXO852002 DNS851891:DNS852002 DDW851891:DDW852002 CUA851891:CUA852002 CKE851891:CKE852002 CAI851891:CAI852002 BQM851891:BQM852002 BGQ851891:BGQ852002 AWU851891:AWU852002 AMY851891:AMY852002 ADC851891:ADC852002 TG851891:TG852002 JK851891:JK852002 O851891:O852002 WVW786355:WVW786466 WMA786355:WMA786466 WCE786355:WCE786466 VSI786355:VSI786466 VIM786355:VIM786466 UYQ786355:UYQ786466 UOU786355:UOU786466 UEY786355:UEY786466 TVC786355:TVC786466 TLG786355:TLG786466 TBK786355:TBK786466 SRO786355:SRO786466 SHS786355:SHS786466 RXW786355:RXW786466 ROA786355:ROA786466 REE786355:REE786466 QUI786355:QUI786466 QKM786355:QKM786466 QAQ786355:QAQ786466 PQU786355:PQU786466 PGY786355:PGY786466 OXC786355:OXC786466 ONG786355:ONG786466 ODK786355:ODK786466 NTO786355:NTO786466 NJS786355:NJS786466 MZW786355:MZW786466 MQA786355:MQA786466 MGE786355:MGE786466 LWI786355:LWI786466 LMM786355:LMM786466 LCQ786355:LCQ786466 KSU786355:KSU786466 KIY786355:KIY786466 JZC786355:JZC786466 JPG786355:JPG786466 JFK786355:JFK786466 IVO786355:IVO786466 ILS786355:ILS786466 IBW786355:IBW786466 HSA786355:HSA786466 HIE786355:HIE786466 GYI786355:GYI786466 GOM786355:GOM786466 GEQ786355:GEQ786466 FUU786355:FUU786466 FKY786355:FKY786466 FBC786355:FBC786466 ERG786355:ERG786466 EHK786355:EHK786466 DXO786355:DXO786466 DNS786355:DNS786466 DDW786355:DDW786466 CUA786355:CUA786466 CKE786355:CKE786466 CAI786355:CAI786466 BQM786355:BQM786466 BGQ786355:BGQ786466 AWU786355:AWU786466 AMY786355:AMY786466 ADC786355:ADC786466 TG786355:TG786466 JK786355:JK786466 O786355:O786466 WVW720819:WVW720930 WMA720819:WMA720930 WCE720819:WCE720930 VSI720819:VSI720930 VIM720819:VIM720930 UYQ720819:UYQ720930 UOU720819:UOU720930 UEY720819:UEY720930 TVC720819:TVC720930 TLG720819:TLG720930 TBK720819:TBK720930 SRO720819:SRO720930 SHS720819:SHS720930 RXW720819:RXW720930 ROA720819:ROA720930 REE720819:REE720930 QUI720819:QUI720930 QKM720819:QKM720930 QAQ720819:QAQ720930 PQU720819:PQU720930 PGY720819:PGY720930 OXC720819:OXC720930 ONG720819:ONG720930 ODK720819:ODK720930 NTO720819:NTO720930 NJS720819:NJS720930 MZW720819:MZW720930 MQA720819:MQA720930 MGE720819:MGE720930 LWI720819:LWI720930 LMM720819:LMM720930 LCQ720819:LCQ720930 KSU720819:KSU720930 KIY720819:KIY720930 JZC720819:JZC720930 JPG720819:JPG720930 JFK720819:JFK720930 IVO720819:IVO720930 ILS720819:ILS720930 IBW720819:IBW720930 HSA720819:HSA720930 HIE720819:HIE720930 GYI720819:GYI720930 GOM720819:GOM720930 GEQ720819:GEQ720930 FUU720819:FUU720930 FKY720819:FKY720930 FBC720819:FBC720930 ERG720819:ERG720930 EHK720819:EHK720930 DXO720819:DXO720930 DNS720819:DNS720930 DDW720819:DDW720930 CUA720819:CUA720930 CKE720819:CKE720930 CAI720819:CAI720930 BQM720819:BQM720930 BGQ720819:BGQ720930 AWU720819:AWU720930 AMY720819:AMY720930 ADC720819:ADC720930 TG720819:TG720930 JK720819:JK720930 O720819:O720930 WVW655283:WVW655394 WMA655283:WMA655394 WCE655283:WCE655394 VSI655283:VSI655394 VIM655283:VIM655394 UYQ655283:UYQ655394 UOU655283:UOU655394 UEY655283:UEY655394 TVC655283:TVC655394 TLG655283:TLG655394 TBK655283:TBK655394 SRO655283:SRO655394 SHS655283:SHS655394 RXW655283:RXW655394 ROA655283:ROA655394 REE655283:REE655394 QUI655283:QUI655394 QKM655283:QKM655394 QAQ655283:QAQ655394 PQU655283:PQU655394 PGY655283:PGY655394 OXC655283:OXC655394 ONG655283:ONG655394 ODK655283:ODK655394 NTO655283:NTO655394 NJS655283:NJS655394 MZW655283:MZW655394 MQA655283:MQA655394 MGE655283:MGE655394 LWI655283:LWI655394 LMM655283:LMM655394 LCQ655283:LCQ655394 KSU655283:KSU655394 KIY655283:KIY655394 JZC655283:JZC655394 JPG655283:JPG655394 JFK655283:JFK655394 IVO655283:IVO655394 ILS655283:ILS655394 IBW655283:IBW655394 HSA655283:HSA655394 HIE655283:HIE655394 GYI655283:GYI655394 GOM655283:GOM655394 GEQ655283:GEQ655394 FUU655283:FUU655394 FKY655283:FKY655394 FBC655283:FBC655394 ERG655283:ERG655394 EHK655283:EHK655394 DXO655283:DXO655394 DNS655283:DNS655394 DDW655283:DDW655394 CUA655283:CUA655394 CKE655283:CKE655394 CAI655283:CAI655394 BQM655283:BQM655394 BGQ655283:BGQ655394 AWU655283:AWU655394 AMY655283:AMY655394 ADC655283:ADC655394 TG655283:TG655394 JK655283:JK655394 O655283:O655394 WVW589747:WVW589858 WMA589747:WMA589858 WCE589747:WCE589858 VSI589747:VSI589858 VIM589747:VIM589858 UYQ589747:UYQ589858 UOU589747:UOU589858 UEY589747:UEY589858 TVC589747:TVC589858 TLG589747:TLG589858 TBK589747:TBK589858 SRO589747:SRO589858 SHS589747:SHS589858 RXW589747:RXW589858 ROA589747:ROA589858 REE589747:REE589858 QUI589747:QUI589858 QKM589747:QKM589858 QAQ589747:QAQ589858 PQU589747:PQU589858 PGY589747:PGY589858 OXC589747:OXC589858 ONG589747:ONG589858 ODK589747:ODK589858 NTO589747:NTO589858 NJS589747:NJS589858 MZW589747:MZW589858 MQA589747:MQA589858 MGE589747:MGE589858 LWI589747:LWI589858 LMM589747:LMM589858 LCQ589747:LCQ589858 KSU589747:KSU589858 KIY589747:KIY589858 JZC589747:JZC589858 JPG589747:JPG589858 JFK589747:JFK589858 IVO589747:IVO589858 ILS589747:ILS589858 IBW589747:IBW589858 HSA589747:HSA589858 HIE589747:HIE589858 GYI589747:GYI589858 GOM589747:GOM589858 GEQ589747:GEQ589858 FUU589747:FUU589858 FKY589747:FKY589858 FBC589747:FBC589858 ERG589747:ERG589858 EHK589747:EHK589858 DXO589747:DXO589858 DNS589747:DNS589858 DDW589747:DDW589858 CUA589747:CUA589858 CKE589747:CKE589858 CAI589747:CAI589858 BQM589747:BQM589858 BGQ589747:BGQ589858 AWU589747:AWU589858 AMY589747:AMY589858 ADC589747:ADC589858 TG589747:TG589858 JK589747:JK589858 O589747:O589858 WVW524211:WVW524322 WMA524211:WMA524322 WCE524211:WCE524322 VSI524211:VSI524322 VIM524211:VIM524322 UYQ524211:UYQ524322 UOU524211:UOU524322 UEY524211:UEY524322 TVC524211:TVC524322 TLG524211:TLG524322 TBK524211:TBK524322 SRO524211:SRO524322 SHS524211:SHS524322 RXW524211:RXW524322 ROA524211:ROA524322 REE524211:REE524322 QUI524211:QUI524322 QKM524211:QKM524322 QAQ524211:QAQ524322 PQU524211:PQU524322 PGY524211:PGY524322 OXC524211:OXC524322 ONG524211:ONG524322 ODK524211:ODK524322 NTO524211:NTO524322 NJS524211:NJS524322 MZW524211:MZW524322 MQA524211:MQA524322 MGE524211:MGE524322 LWI524211:LWI524322 LMM524211:LMM524322 LCQ524211:LCQ524322 KSU524211:KSU524322 KIY524211:KIY524322 JZC524211:JZC524322 JPG524211:JPG524322 JFK524211:JFK524322 IVO524211:IVO524322 ILS524211:ILS524322 IBW524211:IBW524322 HSA524211:HSA524322 HIE524211:HIE524322 GYI524211:GYI524322 GOM524211:GOM524322 GEQ524211:GEQ524322 FUU524211:FUU524322 FKY524211:FKY524322 FBC524211:FBC524322 ERG524211:ERG524322 EHK524211:EHK524322 DXO524211:DXO524322 DNS524211:DNS524322 DDW524211:DDW524322 CUA524211:CUA524322 CKE524211:CKE524322 CAI524211:CAI524322 BQM524211:BQM524322 BGQ524211:BGQ524322 AWU524211:AWU524322 AMY524211:AMY524322 ADC524211:ADC524322 TG524211:TG524322 JK524211:JK524322 O524211:O524322 WVW458675:WVW458786 WMA458675:WMA458786 WCE458675:WCE458786 VSI458675:VSI458786 VIM458675:VIM458786 UYQ458675:UYQ458786 UOU458675:UOU458786 UEY458675:UEY458786 TVC458675:TVC458786 TLG458675:TLG458786 TBK458675:TBK458786 SRO458675:SRO458786 SHS458675:SHS458786 RXW458675:RXW458786 ROA458675:ROA458786 REE458675:REE458786 QUI458675:QUI458786 QKM458675:QKM458786 QAQ458675:QAQ458786 PQU458675:PQU458786 PGY458675:PGY458786 OXC458675:OXC458786 ONG458675:ONG458786 ODK458675:ODK458786 NTO458675:NTO458786 NJS458675:NJS458786 MZW458675:MZW458786 MQA458675:MQA458786 MGE458675:MGE458786 LWI458675:LWI458786 LMM458675:LMM458786 LCQ458675:LCQ458786 KSU458675:KSU458786 KIY458675:KIY458786 JZC458675:JZC458786 JPG458675:JPG458786 JFK458675:JFK458786 IVO458675:IVO458786 ILS458675:ILS458786 IBW458675:IBW458786 HSA458675:HSA458786 HIE458675:HIE458786 GYI458675:GYI458786 GOM458675:GOM458786 GEQ458675:GEQ458786 FUU458675:FUU458786 FKY458675:FKY458786 FBC458675:FBC458786 ERG458675:ERG458786 EHK458675:EHK458786 DXO458675:DXO458786 DNS458675:DNS458786 DDW458675:DDW458786 CUA458675:CUA458786 CKE458675:CKE458786 CAI458675:CAI458786 BQM458675:BQM458786 BGQ458675:BGQ458786 AWU458675:AWU458786 AMY458675:AMY458786 ADC458675:ADC458786 TG458675:TG458786 JK458675:JK458786 O458675:O458786 WVW393139:WVW393250 WMA393139:WMA393250 WCE393139:WCE393250 VSI393139:VSI393250 VIM393139:VIM393250 UYQ393139:UYQ393250 UOU393139:UOU393250 UEY393139:UEY393250 TVC393139:TVC393250 TLG393139:TLG393250 TBK393139:TBK393250 SRO393139:SRO393250 SHS393139:SHS393250 RXW393139:RXW393250 ROA393139:ROA393250 REE393139:REE393250 QUI393139:QUI393250 QKM393139:QKM393250 QAQ393139:QAQ393250 PQU393139:PQU393250 PGY393139:PGY393250 OXC393139:OXC393250 ONG393139:ONG393250 ODK393139:ODK393250 NTO393139:NTO393250 NJS393139:NJS393250 MZW393139:MZW393250 MQA393139:MQA393250 MGE393139:MGE393250 LWI393139:LWI393250 LMM393139:LMM393250 LCQ393139:LCQ393250 KSU393139:KSU393250 KIY393139:KIY393250 JZC393139:JZC393250 JPG393139:JPG393250 JFK393139:JFK393250 IVO393139:IVO393250 ILS393139:ILS393250 IBW393139:IBW393250 HSA393139:HSA393250 HIE393139:HIE393250 GYI393139:GYI393250 GOM393139:GOM393250 GEQ393139:GEQ393250 FUU393139:FUU393250 FKY393139:FKY393250 FBC393139:FBC393250 ERG393139:ERG393250 EHK393139:EHK393250 DXO393139:DXO393250 DNS393139:DNS393250 DDW393139:DDW393250 CUA393139:CUA393250 CKE393139:CKE393250 CAI393139:CAI393250 BQM393139:BQM393250 BGQ393139:BGQ393250 AWU393139:AWU393250 AMY393139:AMY393250 ADC393139:ADC393250 TG393139:TG393250 JK393139:JK393250 O393139:O393250 WVW327603:WVW327714 WMA327603:WMA327714 WCE327603:WCE327714 VSI327603:VSI327714 VIM327603:VIM327714 UYQ327603:UYQ327714 UOU327603:UOU327714 UEY327603:UEY327714 TVC327603:TVC327714 TLG327603:TLG327714 TBK327603:TBK327714 SRO327603:SRO327714 SHS327603:SHS327714 RXW327603:RXW327714 ROA327603:ROA327714 REE327603:REE327714 QUI327603:QUI327714 QKM327603:QKM327714 QAQ327603:QAQ327714 PQU327603:PQU327714 PGY327603:PGY327714 OXC327603:OXC327714 ONG327603:ONG327714 ODK327603:ODK327714 NTO327603:NTO327714 NJS327603:NJS327714 MZW327603:MZW327714 MQA327603:MQA327714 MGE327603:MGE327714 LWI327603:LWI327714 LMM327603:LMM327714 LCQ327603:LCQ327714 KSU327603:KSU327714 KIY327603:KIY327714 JZC327603:JZC327714 JPG327603:JPG327714 JFK327603:JFK327714 IVO327603:IVO327714 ILS327603:ILS327714 IBW327603:IBW327714 HSA327603:HSA327714 HIE327603:HIE327714 GYI327603:GYI327714 GOM327603:GOM327714 GEQ327603:GEQ327714 FUU327603:FUU327714 FKY327603:FKY327714 FBC327603:FBC327714 ERG327603:ERG327714 EHK327603:EHK327714 DXO327603:DXO327714 DNS327603:DNS327714 DDW327603:DDW327714 CUA327603:CUA327714 CKE327603:CKE327714 CAI327603:CAI327714 BQM327603:BQM327714 BGQ327603:BGQ327714 AWU327603:AWU327714 AMY327603:AMY327714 ADC327603:ADC327714 TG327603:TG327714 JK327603:JK327714 O327603:O327714 WVW262067:WVW262178 WMA262067:WMA262178 WCE262067:WCE262178 VSI262067:VSI262178 VIM262067:VIM262178 UYQ262067:UYQ262178 UOU262067:UOU262178 UEY262067:UEY262178 TVC262067:TVC262178 TLG262067:TLG262178 TBK262067:TBK262178 SRO262067:SRO262178 SHS262067:SHS262178 RXW262067:RXW262178 ROA262067:ROA262178 REE262067:REE262178 QUI262067:QUI262178 QKM262067:QKM262178 QAQ262067:QAQ262178 PQU262067:PQU262178 PGY262067:PGY262178 OXC262067:OXC262178 ONG262067:ONG262178 ODK262067:ODK262178 NTO262067:NTO262178 NJS262067:NJS262178 MZW262067:MZW262178 MQA262067:MQA262178 MGE262067:MGE262178 LWI262067:LWI262178 LMM262067:LMM262178 LCQ262067:LCQ262178 KSU262067:KSU262178 KIY262067:KIY262178 JZC262067:JZC262178 JPG262067:JPG262178 JFK262067:JFK262178 IVO262067:IVO262178 ILS262067:ILS262178 IBW262067:IBW262178 HSA262067:HSA262178 HIE262067:HIE262178 GYI262067:GYI262178 GOM262067:GOM262178 GEQ262067:GEQ262178 FUU262067:FUU262178 FKY262067:FKY262178 FBC262067:FBC262178 ERG262067:ERG262178 EHK262067:EHK262178 DXO262067:DXO262178 DNS262067:DNS262178 DDW262067:DDW262178 CUA262067:CUA262178 CKE262067:CKE262178 CAI262067:CAI262178 BQM262067:BQM262178 BGQ262067:BGQ262178 AWU262067:AWU262178 AMY262067:AMY262178 ADC262067:ADC262178 TG262067:TG262178 JK262067:JK262178 O262067:O262178 WVW196531:WVW196642 WMA196531:WMA196642 WCE196531:WCE196642 VSI196531:VSI196642 VIM196531:VIM196642 UYQ196531:UYQ196642 UOU196531:UOU196642 UEY196531:UEY196642 TVC196531:TVC196642 TLG196531:TLG196642 TBK196531:TBK196642 SRO196531:SRO196642 SHS196531:SHS196642 RXW196531:RXW196642 ROA196531:ROA196642 REE196531:REE196642 QUI196531:QUI196642 QKM196531:QKM196642 QAQ196531:QAQ196642 PQU196531:PQU196642 PGY196531:PGY196642 OXC196531:OXC196642 ONG196531:ONG196642 ODK196531:ODK196642 NTO196531:NTO196642 NJS196531:NJS196642 MZW196531:MZW196642 MQA196531:MQA196642 MGE196531:MGE196642 LWI196531:LWI196642 LMM196531:LMM196642 LCQ196531:LCQ196642 KSU196531:KSU196642 KIY196531:KIY196642 JZC196531:JZC196642 JPG196531:JPG196642 JFK196531:JFK196642 IVO196531:IVO196642 ILS196531:ILS196642 IBW196531:IBW196642 HSA196531:HSA196642 HIE196531:HIE196642 GYI196531:GYI196642 GOM196531:GOM196642 GEQ196531:GEQ196642 FUU196531:FUU196642 FKY196531:FKY196642 FBC196531:FBC196642 ERG196531:ERG196642 EHK196531:EHK196642 DXO196531:DXO196642 DNS196531:DNS196642 DDW196531:DDW196642 CUA196531:CUA196642 CKE196531:CKE196642 CAI196531:CAI196642 BQM196531:BQM196642 BGQ196531:BGQ196642 AWU196531:AWU196642 AMY196531:AMY196642 ADC196531:ADC196642 TG196531:TG196642 JK196531:JK196642 O196531:O196642 WVW130995:WVW131106 WMA130995:WMA131106 WCE130995:WCE131106 VSI130995:VSI131106 VIM130995:VIM131106 UYQ130995:UYQ131106 UOU130995:UOU131106 UEY130995:UEY131106 TVC130995:TVC131106 TLG130995:TLG131106 TBK130995:TBK131106 SRO130995:SRO131106 SHS130995:SHS131106 RXW130995:RXW131106 ROA130995:ROA131106 REE130995:REE131106 QUI130995:QUI131106 QKM130995:QKM131106 QAQ130995:QAQ131106 PQU130995:PQU131106 PGY130995:PGY131106 OXC130995:OXC131106 ONG130995:ONG131106 ODK130995:ODK131106 NTO130995:NTO131106 NJS130995:NJS131106 MZW130995:MZW131106 MQA130995:MQA131106 MGE130995:MGE131106 LWI130995:LWI131106 LMM130995:LMM131106 LCQ130995:LCQ131106 KSU130995:KSU131106 KIY130995:KIY131106 JZC130995:JZC131106 JPG130995:JPG131106 JFK130995:JFK131106 IVO130995:IVO131106 ILS130995:ILS131106 IBW130995:IBW131106 HSA130995:HSA131106 HIE130995:HIE131106 GYI130995:GYI131106 GOM130995:GOM131106 GEQ130995:GEQ131106 FUU130995:FUU131106 FKY130995:FKY131106 FBC130995:FBC131106 ERG130995:ERG131106 EHK130995:EHK131106 DXO130995:DXO131106 DNS130995:DNS131106 DDW130995:DDW131106 CUA130995:CUA131106 CKE130995:CKE131106 CAI130995:CAI131106 BQM130995:BQM131106 BGQ130995:BGQ131106 AWU130995:AWU131106 AMY130995:AMY131106 ADC130995:ADC131106 TG130995:TG131106 JK130995:JK131106 O130995:O131106 WVW65459:WVW65570 WMA65459:WMA65570 WCE65459:WCE65570 VSI65459:VSI65570 VIM65459:VIM65570 UYQ65459:UYQ65570 UOU65459:UOU65570 UEY65459:UEY65570 TVC65459:TVC65570 TLG65459:TLG65570 TBK65459:TBK65570 SRO65459:SRO65570 SHS65459:SHS65570 RXW65459:RXW65570 ROA65459:ROA65570 REE65459:REE65570 QUI65459:QUI65570 QKM65459:QKM65570 QAQ65459:QAQ65570 PQU65459:PQU65570 PGY65459:PGY65570 OXC65459:OXC65570 ONG65459:ONG65570 ODK65459:ODK65570 NTO65459:NTO65570 NJS65459:NJS65570 MZW65459:MZW65570 MQA65459:MQA65570 MGE65459:MGE65570 LWI65459:LWI65570 LMM65459:LMM65570 LCQ65459:LCQ65570 KSU65459:KSU65570 KIY65459:KIY65570 JZC65459:JZC65570 JPG65459:JPG65570 JFK65459:JFK65570 IVO65459:IVO65570 ILS65459:ILS65570 IBW65459:IBW65570 HSA65459:HSA65570 HIE65459:HIE65570 GYI65459:GYI65570 GOM65459:GOM65570 GEQ65459:GEQ65570 FUU65459:FUU65570 FKY65459:FKY65570 FBC65459:FBC65570 ERG65459:ERG65570 EHK65459:EHK65570 DXO65459:DXO65570 DNS65459:DNS65570 DDW65459:DDW65570 CUA65459:CUA65570 CKE65459:CKE65570 CAI65459:CAI65570 BQM65459:BQM65570 BGQ65459:BGQ65570 AWU65459:AWU65570 AMY65459:AMY65570 ADC65459:ADC65570 TG65459:TG65570 JK65459:JK65570 O65459:O65570 WVW14:WVW35 WMA14:WMA35 WCE14:WCE35 VSI14:VSI35 VIM14:VIM35 UYQ14:UYQ35 UOU14:UOU35 UEY14:UEY35 TVC14:TVC35 TLG14:TLG35 TBK14:TBK35 SRO14:SRO35 SHS14:SHS35 RXW14:RXW35 ROA14:ROA35 REE14:REE35 QUI14:QUI35 QKM14:QKM35 QAQ14:QAQ35 PQU14:PQU35 PGY14:PGY35 OXC14:OXC35 ONG14:ONG35 ODK14:ODK35 NTO14:NTO35 NJS14:NJS35 MZW14:MZW35 MQA14:MQA35 MGE14:MGE35 LWI14:LWI35 LMM14:LMM35 LCQ14:LCQ35 KSU14:KSU35 KIY14:KIY35 JZC14:JZC35 JPG14:JPG35 JFK14:JFK35 IVO14:IVO35 ILS14:ILS35 IBW14:IBW35 HSA14:HSA35 HIE14:HIE35 GYI14:GYI35 GOM14:GOM35 GEQ14:GEQ35 FUU14:FUU35 FKY14:FKY35 FBC14:FBC35 ERG14:ERG35 EHK14:EHK35 DXO14:DXO35 DNS14:DNS35 DDW14:DDW35 CUA14:CUA35 CKE14:CKE35 CAI14:CAI35 BQM14:BQM35 BGQ14:BGQ35 AWU14:AWU35 AMY14:AMY35 ADC14:ADC35 TG14:TG35 JK14:JK35">
      <formula1>$A$44:$A$47</formula1>
    </dataValidation>
    <dataValidation type="list" errorStyle="information" allowBlank="1" showInputMessage="1" showErrorMessage="1" error="Tiene que seleccionar el área estratégica con la que se vincula el objetivo y la meta que se formula, según datos incorporados en la hoja &quot;Marco General&quot;." prompt="Seleccione una Área estratégica. No dejar en blanco o en &quot;0,0&quot; estos espacios." sqref="A14:A35 WVI982963:WVI983074 WLM982963:WLM983074 WBQ982963:WBQ983074 VRU982963:VRU983074 VHY982963:VHY983074 UYC982963:UYC983074 UOG982963:UOG983074 UEK982963:UEK983074 TUO982963:TUO983074 TKS982963:TKS983074 TAW982963:TAW983074 SRA982963:SRA983074 SHE982963:SHE983074 RXI982963:RXI983074 RNM982963:RNM983074 RDQ982963:RDQ983074 QTU982963:QTU983074 QJY982963:QJY983074 QAC982963:QAC983074 PQG982963:PQG983074 PGK982963:PGK983074 OWO982963:OWO983074 OMS982963:OMS983074 OCW982963:OCW983074 NTA982963:NTA983074 NJE982963:NJE983074 MZI982963:MZI983074 MPM982963:MPM983074 MFQ982963:MFQ983074 LVU982963:LVU983074 LLY982963:LLY983074 LCC982963:LCC983074 KSG982963:KSG983074 KIK982963:KIK983074 JYO982963:JYO983074 JOS982963:JOS983074 JEW982963:JEW983074 IVA982963:IVA983074 ILE982963:ILE983074 IBI982963:IBI983074 HRM982963:HRM983074 HHQ982963:HHQ983074 GXU982963:GXU983074 GNY982963:GNY983074 GEC982963:GEC983074 FUG982963:FUG983074 FKK982963:FKK983074 FAO982963:FAO983074 EQS982963:EQS983074 EGW982963:EGW983074 DXA982963:DXA983074 DNE982963:DNE983074 DDI982963:DDI983074 CTM982963:CTM983074 CJQ982963:CJQ983074 BZU982963:BZU983074 BPY982963:BPY983074 BGC982963:BGC983074 AWG982963:AWG983074 AMK982963:AMK983074 ACO982963:ACO983074 SS982963:SS983074 IW982963:IW983074 A982963:A983074 WVI917427:WVI917538 WLM917427:WLM917538 WBQ917427:WBQ917538 VRU917427:VRU917538 VHY917427:VHY917538 UYC917427:UYC917538 UOG917427:UOG917538 UEK917427:UEK917538 TUO917427:TUO917538 TKS917427:TKS917538 TAW917427:TAW917538 SRA917427:SRA917538 SHE917427:SHE917538 RXI917427:RXI917538 RNM917427:RNM917538 RDQ917427:RDQ917538 QTU917427:QTU917538 QJY917427:QJY917538 QAC917427:QAC917538 PQG917427:PQG917538 PGK917427:PGK917538 OWO917427:OWO917538 OMS917427:OMS917538 OCW917427:OCW917538 NTA917427:NTA917538 NJE917427:NJE917538 MZI917427:MZI917538 MPM917427:MPM917538 MFQ917427:MFQ917538 LVU917427:LVU917538 LLY917427:LLY917538 LCC917427:LCC917538 KSG917427:KSG917538 KIK917427:KIK917538 JYO917427:JYO917538 JOS917427:JOS917538 JEW917427:JEW917538 IVA917427:IVA917538 ILE917427:ILE917538 IBI917427:IBI917538 HRM917427:HRM917538 HHQ917427:HHQ917538 GXU917427:GXU917538 GNY917427:GNY917538 GEC917427:GEC917538 FUG917427:FUG917538 FKK917427:FKK917538 FAO917427:FAO917538 EQS917427:EQS917538 EGW917427:EGW917538 DXA917427:DXA917538 DNE917427:DNE917538 DDI917427:DDI917538 CTM917427:CTM917538 CJQ917427:CJQ917538 BZU917427:BZU917538 BPY917427:BPY917538 BGC917427:BGC917538 AWG917427:AWG917538 AMK917427:AMK917538 ACO917427:ACO917538 SS917427:SS917538 IW917427:IW917538 A917427:A917538 WVI851891:WVI852002 WLM851891:WLM852002 WBQ851891:WBQ852002 VRU851891:VRU852002 VHY851891:VHY852002 UYC851891:UYC852002 UOG851891:UOG852002 UEK851891:UEK852002 TUO851891:TUO852002 TKS851891:TKS852002 TAW851891:TAW852002 SRA851891:SRA852002 SHE851891:SHE852002 RXI851891:RXI852002 RNM851891:RNM852002 RDQ851891:RDQ852002 QTU851891:QTU852002 QJY851891:QJY852002 QAC851891:QAC852002 PQG851891:PQG852002 PGK851891:PGK852002 OWO851891:OWO852002 OMS851891:OMS852002 OCW851891:OCW852002 NTA851891:NTA852002 NJE851891:NJE852002 MZI851891:MZI852002 MPM851891:MPM852002 MFQ851891:MFQ852002 LVU851891:LVU852002 LLY851891:LLY852002 LCC851891:LCC852002 KSG851891:KSG852002 KIK851891:KIK852002 JYO851891:JYO852002 JOS851891:JOS852002 JEW851891:JEW852002 IVA851891:IVA852002 ILE851891:ILE852002 IBI851891:IBI852002 HRM851891:HRM852002 HHQ851891:HHQ852002 GXU851891:GXU852002 GNY851891:GNY852002 GEC851891:GEC852002 FUG851891:FUG852002 FKK851891:FKK852002 FAO851891:FAO852002 EQS851891:EQS852002 EGW851891:EGW852002 DXA851891:DXA852002 DNE851891:DNE852002 DDI851891:DDI852002 CTM851891:CTM852002 CJQ851891:CJQ852002 BZU851891:BZU852002 BPY851891:BPY852002 BGC851891:BGC852002 AWG851891:AWG852002 AMK851891:AMK852002 ACO851891:ACO852002 SS851891:SS852002 IW851891:IW852002 A851891:A852002 WVI786355:WVI786466 WLM786355:WLM786466 WBQ786355:WBQ786466 VRU786355:VRU786466 VHY786355:VHY786466 UYC786355:UYC786466 UOG786355:UOG786466 UEK786355:UEK786466 TUO786355:TUO786466 TKS786355:TKS786466 TAW786355:TAW786466 SRA786355:SRA786466 SHE786355:SHE786466 RXI786355:RXI786466 RNM786355:RNM786466 RDQ786355:RDQ786466 QTU786355:QTU786466 QJY786355:QJY786466 QAC786355:QAC786466 PQG786355:PQG786466 PGK786355:PGK786466 OWO786355:OWO786466 OMS786355:OMS786466 OCW786355:OCW786466 NTA786355:NTA786466 NJE786355:NJE786466 MZI786355:MZI786466 MPM786355:MPM786466 MFQ786355:MFQ786466 LVU786355:LVU786466 LLY786355:LLY786466 LCC786355:LCC786466 KSG786355:KSG786466 KIK786355:KIK786466 JYO786355:JYO786466 JOS786355:JOS786466 JEW786355:JEW786466 IVA786355:IVA786466 ILE786355:ILE786466 IBI786355:IBI786466 HRM786355:HRM786466 HHQ786355:HHQ786466 GXU786355:GXU786466 GNY786355:GNY786466 GEC786355:GEC786466 FUG786355:FUG786466 FKK786355:FKK786466 FAO786355:FAO786466 EQS786355:EQS786466 EGW786355:EGW786466 DXA786355:DXA786466 DNE786355:DNE786466 DDI786355:DDI786466 CTM786355:CTM786466 CJQ786355:CJQ786466 BZU786355:BZU786466 BPY786355:BPY786466 BGC786355:BGC786466 AWG786355:AWG786466 AMK786355:AMK786466 ACO786355:ACO786466 SS786355:SS786466 IW786355:IW786466 A786355:A786466 WVI720819:WVI720930 WLM720819:WLM720930 WBQ720819:WBQ720930 VRU720819:VRU720930 VHY720819:VHY720930 UYC720819:UYC720930 UOG720819:UOG720930 UEK720819:UEK720930 TUO720819:TUO720930 TKS720819:TKS720930 TAW720819:TAW720930 SRA720819:SRA720930 SHE720819:SHE720930 RXI720819:RXI720930 RNM720819:RNM720930 RDQ720819:RDQ720930 QTU720819:QTU720930 QJY720819:QJY720930 QAC720819:QAC720930 PQG720819:PQG720930 PGK720819:PGK720930 OWO720819:OWO720930 OMS720819:OMS720930 OCW720819:OCW720930 NTA720819:NTA720930 NJE720819:NJE720930 MZI720819:MZI720930 MPM720819:MPM720930 MFQ720819:MFQ720930 LVU720819:LVU720930 LLY720819:LLY720930 LCC720819:LCC720930 KSG720819:KSG720930 KIK720819:KIK720930 JYO720819:JYO720930 JOS720819:JOS720930 JEW720819:JEW720930 IVA720819:IVA720930 ILE720819:ILE720930 IBI720819:IBI720930 HRM720819:HRM720930 HHQ720819:HHQ720930 GXU720819:GXU720930 GNY720819:GNY720930 GEC720819:GEC720930 FUG720819:FUG720930 FKK720819:FKK720930 FAO720819:FAO720930 EQS720819:EQS720930 EGW720819:EGW720930 DXA720819:DXA720930 DNE720819:DNE720930 DDI720819:DDI720930 CTM720819:CTM720930 CJQ720819:CJQ720930 BZU720819:BZU720930 BPY720819:BPY720930 BGC720819:BGC720930 AWG720819:AWG720930 AMK720819:AMK720930 ACO720819:ACO720930 SS720819:SS720930 IW720819:IW720930 A720819:A720930 WVI655283:WVI655394 WLM655283:WLM655394 WBQ655283:WBQ655394 VRU655283:VRU655394 VHY655283:VHY655394 UYC655283:UYC655394 UOG655283:UOG655394 UEK655283:UEK655394 TUO655283:TUO655394 TKS655283:TKS655394 TAW655283:TAW655394 SRA655283:SRA655394 SHE655283:SHE655394 RXI655283:RXI655394 RNM655283:RNM655394 RDQ655283:RDQ655394 QTU655283:QTU655394 QJY655283:QJY655394 QAC655283:QAC655394 PQG655283:PQG655394 PGK655283:PGK655394 OWO655283:OWO655394 OMS655283:OMS655394 OCW655283:OCW655394 NTA655283:NTA655394 NJE655283:NJE655394 MZI655283:MZI655394 MPM655283:MPM655394 MFQ655283:MFQ655394 LVU655283:LVU655394 LLY655283:LLY655394 LCC655283:LCC655394 KSG655283:KSG655394 KIK655283:KIK655394 JYO655283:JYO655394 JOS655283:JOS655394 JEW655283:JEW655394 IVA655283:IVA655394 ILE655283:ILE655394 IBI655283:IBI655394 HRM655283:HRM655394 HHQ655283:HHQ655394 GXU655283:GXU655394 GNY655283:GNY655394 GEC655283:GEC655394 FUG655283:FUG655394 FKK655283:FKK655394 FAO655283:FAO655394 EQS655283:EQS655394 EGW655283:EGW655394 DXA655283:DXA655394 DNE655283:DNE655394 DDI655283:DDI655394 CTM655283:CTM655394 CJQ655283:CJQ655394 BZU655283:BZU655394 BPY655283:BPY655394 BGC655283:BGC655394 AWG655283:AWG655394 AMK655283:AMK655394 ACO655283:ACO655394 SS655283:SS655394 IW655283:IW655394 A655283:A655394 WVI589747:WVI589858 WLM589747:WLM589858 WBQ589747:WBQ589858 VRU589747:VRU589858 VHY589747:VHY589858 UYC589747:UYC589858 UOG589747:UOG589858 UEK589747:UEK589858 TUO589747:TUO589858 TKS589747:TKS589858 TAW589747:TAW589858 SRA589747:SRA589858 SHE589747:SHE589858 RXI589747:RXI589858 RNM589747:RNM589858 RDQ589747:RDQ589858 QTU589747:QTU589858 QJY589747:QJY589858 QAC589747:QAC589858 PQG589747:PQG589858 PGK589747:PGK589858 OWO589747:OWO589858 OMS589747:OMS589858 OCW589747:OCW589858 NTA589747:NTA589858 NJE589747:NJE589858 MZI589747:MZI589858 MPM589747:MPM589858 MFQ589747:MFQ589858 LVU589747:LVU589858 LLY589747:LLY589858 LCC589747:LCC589858 KSG589747:KSG589858 KIK589747:KIK589858 JYO589747:JYO589858 JOS589747:JOS589858 JEW589747:JEW589858 IVA589747:IVA589858 ILE589747:ILE589858 IBI589747:IBI589858 HRM589747:HRM589858 HHQ589747:HHQ589858 GXU589747:GXU589858 GNY589747:GNY589858 GEC589747:GEC589858 FUG589747:FUG589858 FKK589747:FKK589858 FAO589747:FAO589858 EQS589747:EQS589858 EGW589747:EGW589858 DXA589747:DXA589858 DNE589747:DNE589858 DDI589747:DDI589858 CTM589747:CTM589858 CJQ589747:CJQ589858 BZU589747:BZU589858 BPY589747:BPY589858 BGC589747:BGC589858 AWG589747:AWG589858 AMK589747:AMK589858 ACO589747:ACO589858 SS589747:SS589858 IW589747:IW589858 A589747:A589858 WVI524211:WVI524322 WLM524211:WLM524322 WBQ524211:WBQ524322 VRU524211:VRU524322 VHY524211:VHY524322 UYC524211:UYC524322 UOG524211:UOG524322 UEK524211:UEK524322 TUO524211:TUO524322 TKS524211:TKS524322 TAW524211:TAW524322 SRA524211:SRA524322 SHE524211:SHE524322 RXI524211:RXI524322 RNM524211:RNM524322 RDQ524211:RDQ524322 QTU524211:QTU524322 QJY524211:QJY524322 QAC524211:QAC524322 PQG524211:PQG524322 PGK524211:PGK524322 OWO524211:OWO524322 OMS524211:OMS524322 OCW524211:OCW524322 NTA524211:NTA524322 NJE524211:NJE524322 MZI524211:MZI524322 MPM524211:MPM524322 MFQ524211:MFQ524322 LVU524211:LVU524322 LLY524211:LLY524322 LCC524211:LCC524322 KSG524211:KSG524322 KIK524211:KIK524322 JYO524211:JYO524322 JOS524211:JOS524322 JEW524211:JEW524322 IVA524211:IVA524322 ILE524211:ILE524322 IBI524211:IBI524322 HRM524211:HRM524322 HHQ524211:HHQ524322 GXU524211:GXU524322 GNY524211:GNY524322 GEC524211:GEC524322 FUG524211:FUG524322 FKK524211:FKK524322 FAO524211:FAO524322 EQS524211:EQS524322 EGW524211:EGW524322 DXA524211:DXA524322 DNE524211:DNE524322 DDI524211:DDI524322 CTM524211:CTM524322 CJQ524211:CJQ524322 BZU524211:BZU524322 BPY524211:BPY524322 BGC524211:BGC524322 AWG524211:AWG524322 AMK524211:AMK524322 ACO524211:ACO524322 SS524211:SS524322 IW524211:IW524322 A524211:A524322 WVI458675:WVI458786 WLM458675:WLM458786 WBQ458675:WBQ458786 VRU458675:VRU458786 VHY458675:VHY458786 UYC458675:UYC458786 UOG458675:UOG458786 UEK458675:UEK458786 TUO458675:TUO458786 TKS458675:TKS458786 TAW458675:TAW458786 SRA458675:SRA458786 SHE458675:SHE458786 RXI458675:RXI458786 RNM458675:RNM458786 RDQ458675:RDQ458786 QTU458675:QTU458786 QJY458675:QJY458786 QAC458675:QAC458786 PQG458675:PQG458786 PGK458675:PGK458786 OWO458675:OWO458786 OMS458675:OMS458786 OCW458675:OCW458786 NTA458675:NTA458786 NJE458675:NJE458786 MZI458675:MZI458786 MPM458675:MPM458786 MFQ458675:MFQ458786 LVU458675:LVU458786 LLY458675:LLY458786 LCC458675:LCC458786 KSG458675:KSG458786 KIK458675:KIK458786 JYO458675:JYO458786 JOS458675:JOS458786 JEW458675:JEW458786 IVA458675:IVA458786 ILE458675:ILE458786 IBI458675:IBI458786 HRM458675:HRM458786 HHQ458675:HHQ458786 GXU458675:GXU458786 GNY458675:GNY458786 GEC458675:GEC458786 FUG458675:FUG458786 FKK458675:FKK458786 FAO458675:FAO458786 EQS458675:EQS458786 EGW458675:EGW458786 DXA458675:DXA458786 DNE458675:DNE458786 DDI458675:DDI458786 CTM458675:CTM458786 CJQ458675:CJQ458786 BZU458675:BZU458786 BPY458675:BPY458786 BGC458675:BGC458786 AWG458675:AWG458786 AMK458675:AMK458786 ACO458675:ACO458786 SS458675:SS458786 IW458675:IW458786 A458675:A458786 WVI393139:WVI393250 WLM393139:WLM393250 WBQ393139:WBQ393250 VRU393139:VRU393250 VHY393139:VHY393250 UYC393139:UYC393250 UOG393139:UOG393250 UEK393139:UEK393250 TUO393139:TUO393250 TKS393139:TKS393250 TAW393139:TAW393250 SRA393139:SRA393250 SHE393139:SHE393250 RXI393139:RXI393250 RNM393139:RNM393250 RDQ393139:RDQ393250 QTU393139:QTU393250 QJY393139:QJY393250 QAC393139:QAC393250 PQG393139:PQG393250 PGK393139:PGK393250 OWO393139:OWO393250 OMS393139:OMS393250 OCW393139:OCW393250 NTA393139:NTA393250 NJE393139:NJE393250 MZI393139:MZI393250 MPM393139:MPM393250 MFQ393139:MFQ393250 LVU393139:LVU393250 LLY393139:LLY393250 LCC393139:LCC393250 KSG393139:KSG393250 KIK393139:KIK393250 JYO393139:JYO393250 JOS393139:JOS393250 JEW393139:JEW393250 IVA393139:IVA393250 ILE393139:ILE393250 IBI393139:IBI393250 HRM393139:HRM393250 HHQ393139:HHQ393250 GXU393139:GXU393250 GNY393139:GNY393250 GEC393139:GEC393250 FUG393139:FUG393250 FKK393139:FKK393250 FAO393139:FAO393250 EQS393139:EQS393250 EGW393139:EGW393250 DXA393139:DXA393250 DNE393139:DNE393250 DDI393139:DDI393250 CTM393139:CTM393250 CJQ393139:CJQ393250 BZU393139:BZU393250 BPY393139:BPY393250 BGC393139:BGC393250 AWG393139:AWG393250 AMK393139:AMK393250 ACO393139:ACO393250 SS393139:SS393250 IW393139:IW393250 A393139:A393250 WVI327603:WVI327714 WLM327603:WLM327714 WBQ327603:WBQ327714 VRU327603:VRU327714 VHY327603:VHY327714 UYC327603:UYC327714 UOG327603:UOG327714 UEK327603:UEK327714 TUO327603:TUO327714 TKS327603:TKS327714 TAW327603:TAW327714 SRA327603:SRA327714 SHE327603:SHE327714 RXI327603:RXI327714 RNM327603:RNM327714 RDQ327603:RDQ327714 QTU327603:QTU327714 QJY327603:QJY327714 QAC327603:QAC327714 PQG327603:PQG327714 PGK327603:PGK327714 OWO327603:OWO327714 OMS327603:OMS327714 OCW327603:OCW327714 NTA327603:NTA327714 NJE327603:NJE327714 MZI327603:MZI327714 MPM327603:MPM327714 MFQ327603:MFQ327714 LVU327603:LVU327714 LLY327603:LLY327714 LCC327603:LCC327714 KSG327603:KSG327714 KIK327603:KIK327714 JYO327603:JYO327714 JOS327603:JOS327714 JEW327603:JEW327714 IVA327603:IVA327714 ILE327603:ILE327714 IBI327603:IBI327714 HRM327603:HRM327714 HHQ327603:HHQ327714 GXU327603:GXU327714 GNY327603:GNY327714 GEC327603:GEC327714 FUG327603:FUG327714 FKK327603:FKK327714 FAO327603:FAO327714 EQS327603:EQS327714 EGW327603:EGW327714 DXA327603:DXA327714 DNE327603:DNE327714 DDI327603:DDI327714 CTM327603:CTM327714 CJQ327603:CJQ327714 BZU327603:BZU327714 BPY327603:BPY327714 BGC327603:BGC327714 AWG327603:AWG327714 AMK327603:AMK327714 ACO327603:ACO327714 SS327603:SS327714 IW327603:IW327714 A327603:A327714 WVI262067:WVI262178 WLM262067:WLM262178 WBQ262067:WBQ262178 VRU262067:VRU262178 VHY262067:VHY262178 UYC262067:UYC262178 UOG262067:UOG262178 UEK262067:UEK262178 TUO262067:TUO262178 TKS262067:TKS262178 TAW262067:TAW262178 SRA262067:SRA262178 SHE262067:SHE262178 RXI262067:RXI262178 RNM262067:RNM262178 RDQ262067:RDQ262178 QTU262067:QTU262178 QJY262067:QJY262178 QAC262067:QAC262178 PQG262067:PQG262178 PGK262067:PGK262178 OWO262067:OWO262178 OMS262067:OMS262178 OCW262067:OCW262178 NTA262067:NTA262178 NJE262067:NJE262178 MZI262067:MZI262178 MPM262067:MPM262178 MFQ262067:MFQ262178 LVU262067:LVU262178 LLY262067:LLY262178 LCC262067:LCC262178 KSG262067:KSG262178 KIK262067:KIK262178 JYO262067:JYO262178 JOS262067:JOS262178 JEW262067:JEW262178 IVA262067:IVA262178 ILE262067:ILE262178 IBI262067:IBI262178 HRM262067:HRM262178 HHQ262067:HHQ262178 GXU262067:GXU262178 GNY262067:GNY262178 GEC262067:GEC262178 FUG262067:FUG262178 FKK262067:FKK262178 FAO262067:FAO262178 EQS262067:EQS262178 EGW262067:EGW262178 DXA262067:DXA262178 DNE262067:DNE262178 DDI262067:DDI262178 CTM262067:CTM262178 CJQ262067:CJQ262178 BZU262067:BZU262178 BPY262067:BPY262178 BGC262067:BGC262178 AWG262067:AWG262178 AMK262067:AMK262178 ACO262067:ACO262178 SS262067:SS262178 IW262067:IW262178 A262067:A262178 WVI196531:WVI196642 WLM196531:WLM196642 WBQ196531:WBQ196642 VRU196531:VRU196642 VHY196531:VHY196642 UYC196531:UYC196642 UOG196531:UOG196642 UEK196531:UEK196642 TUO196531:TUO196642 TKS196531:TKS196642 TAW196531:TAW196642 SRA196531:SRA196642 SHE196531:SHE196642 RXI196531:RXI196642 RNM196531:RNM196642 RDQ196531:RDQ196642 QTU196531:QTU196642 QJY196531:QJY196642 QAC196531:QAC196642 PQG196531:PQG196642 PGK196531:PGK196642 OWO196531:OWO196642 OMS196531:OMS196642 OCW196531:OCW196642 NTA196531:NTA196642 NJE196531:NJE196642 MZI196531:MZI196642 MPM196531:MPM196642 MFQ196531:MFQ196642 LVU196531:LVU196642 LLY196531:LLY196642 LCC196531:LCC196642 KSG196531:KSG196642 KIK196531:KIK196642 JYO196531:JYO196642 JOS196531:JOS196642 JEW196531:JEW196642 IVA196531:IVA196642 ILE196531:ILE196642 IBI196531:IBI196642 HRM196531:HRM196642 HHQ196531:HHQ196642 GXU196531:GXU196642 GNY196531:GNY196642 GEC196531:GEC196642 FUG196531:FUG196642 FKK196531:FKK196642 FAO196531:FAO196642 EQS196531:EQS196642 EGW196531:EGW196642 DXA196531:DXA196642 DNE196531:DNE196642 DDI196531:DDI196642 CTM196531:CTM196642 CJQ196531:CJQ196642 BZU196531:BZU196642 BPY196531:BPY196642 BGC196531:BGC196642 AWG196531:AWG196642 AMK196531:AMK196642 ACO196531:ACO196642 SS196531:SS196642 IW196531:IW196642 A196531:A196642 WVI130995:WVI131106 WLM130995:WLM131106 WBQ130995:WBQ131106 VRU130995:VRU131106 VHY130995:VHY131106 UYC130995:UYC131106 UOG130995:UOG131106 UEK130995:UEK131106 TUO130995:TUO131106 TKS130995:TKS131106 TAW130995:TAW131106 SRA130995:SRA131106 SHE130995:SHE131106 RXI130995:RXI131106 RNM130995:RNM131106 RDQ130995:RDQ131106 QTU130995:QTU131106 QJY130995:QJY131106 QAC130995:QAC131106 PQG130995:PQG131106 PGK130995:PGK131106 OWO130995:OWO131106 OMS130995:OMS131106 OCW130995:OCW131106 NTA130995:NTA131106 NJE130995:NJE131106 MZI130995:MZI131106 MPM130995:MPM131106 MFQ130995:MFQ131106 LVU130995:LVU131106 LLY130995:LLY131106 LCC130995:LCC131106 KSG130995:KSG131106 KIK130995:KIK131106 JYO130995:JYO131106 JOS130995:JOS131106 JEW130995:JEW131106 IVA130995:IVA131106 ILE130995:ILE131106 IBI130995:IBI131106 HRM130995:HRM131106 HHQ130995:HHQ131106 GXU130995:GXU131106 GNY130995:GNY131106 GEC130995:GEC131106 FUG130995:FUG131106 FKK130995:FKK131106 FAO130995:FAO131106 EQS130995:EQS131106 EGW130995:EGW131106 DXA130995:DXA131106 DNE130995:DNE131106 DDI130995:DDI131106 CTM130995:CTM131106 CJQ130995:CJQ131106 BZU130995:BZU131106 BPY130995:BPY131106 BGC130995:BGC131106 AWG130995:AWG131106 AMK130995:AMK131106 ACO130995:ACO131106 SS130995:SS131106 IW130995:IW131106 A130995:A131106 WVI65459:WVI65570 WLM65459:WLM65570 WBQ65459:WBQ65570 VRU65459:VRU65570 VHY65459:VHY65570 UYC65459:UYC65570 UOG65459:UOG65570 UEK65459:UEK65570 TUO65459:TUO65570 TKS65459:TKS65570 TAW65459:TAW65570 SRA65459:SRA65570 SHE65459:SHE65570 RXI65459:RXI65570 RNM65459:RNM65570 RDQ65459:RDQ65570 QTU65459:QTU65570 QJY65459:QJY65570 QAC65459:QAC65570 PQG65459:PQG65570 PGK65459:PGK65570 OWO65459:OWO65570 OMS65459:OMS65570 OCW65459:OCW65570 NTA65459:NTA65570 NJE65459:NJE65570 MZI65459:MZI65570 MPM65459:MPM65570 MFQ65459:MFQ65570 LVU65459:LVU65570 LLY65459:LLY65570 LCC65459:LCC65570 KSG65459:KSG65570 KIK65459:KIK65570 JYO65459:JYO65570 JOS65459:JOS65570 JEW65459:JEW65570 IVA65459:IVA65570 ILE65459:ILE65570 IBI65459:IBI65570 HRM65459:HRM65570 HHQ65459:HHQ65570 GXU65459:GXU65570 GNY65459:GNY65570 GEC65459:GEC65570 FUG65459:FUG65570 FKK65459:FKK65570 FAO65459:FAO65570 EQS65459:EQS65570 EGW65459:EGW65570 DXA65459:DXA65570 DNE65459:DNE65570 DDI65459:DDI65570 CTM65459:CTM65570 CJQ65459:CJQ65570 BZU65459:BZU65570 BPY65459:BPY65570 BGC65459:BGC65570 AWG65459:AWG65570 AMK65459:AMK65570 ACO65459:ACO65570 SS65459:SS65570 IW65459:IW65570 A65459:A65570 WVI14:WVI35 WLM14:WLM35 WBQ14:WBQ35 VRU14:VRU35 VHY14:VHY35 UYC14:UYC35 UOG14:UOG35 UEK14:UEK35 TUO14:TUO35 TKS14:TKS35 TAW14:TAW35 SRA14:SRA35 SHE14:SHE35 RXI14:RXI35 RNM14:RNM35 RDQ14:RDQ35 QTU14:QTU35 QJY14:QJY35 QAC14:QAC35 PQG14:PQG35 PGK14:PGK35 OWO14:OWO35 OMS14:OMS35 OCW14:OCW35 NTA14:NTA35 NJE14:NJE35 MZI14:MZI35 MPM14:MPM35 MFQ14:MFQ35 LVU14:LVU35 LLY14:LLY35 LCC14:LCC35 KSG14:KSG35 KIK14:KIK35 JYO14:JYO35 JOS14:JOS35 JEW14:JEW35 IVA14:IVA35 ILE14:ILE35 IBI14:IBI35 HRM14:HRM35 HHQ14:HHQ35 GXU14:GXU35 GNY14:GNY35 GEC14:GEC35 FUG14:FUG35 FKK14:FKK35 FAO14:FAO35 EQS14:EQS35 EGW14:EGW35 DXA14:DXA35 DNE14:DNE35 DDI14:DDI35 CTM14:CTM35 CJQ14:CJQ35 BZU14:BZU35 BPY14:BPY35 BGC14:BGC35 AWG14:AWG35 AMK14:AMK35 ACO14:ACO35 SS14:SS35 IW14:IW35">
      <formula1>$A$48:$A$69</formula1>
    </dataValidation>
    <dataValidation type="list" allowBlank="1" showInputMessage="1" showErrorMessage="1" sqref="O31:O33">
      <formula1>$A$674:$A$680</formula1>
    </dataValidation>
    <dataValidation type="list" allowBlank="1" showInputMessage="1" showErrorMessage="1" sqref="E32:E33">
      <formula1>$A$48:$A$49</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D133"/>
  <sheetViews>
    <sheetView zoomScale="70" zoomScaleNormal="70" workbookViewId="0">
      <selection activeCell="G3" sqref="G3"/>
    </sheetView>
  </sheetViews>
  <sheetFormatPr baseColWidth="10" defaultRowHeight="14.5" x14ac:dyDescent="0.35"/>
  <cols>
    <col min="1" max="1" width="19.453125" style="4" customWidth="1"/>
    <col min="2" max="2" width="23.54296875" style="4" hidden="1" customWidth="1"/>
    <col min="3" max="3" width="21.7265625" style="4" hidden="1" customWidth="1"/>
    <col min="4" max="4" width="31.54296875" style="4" customWidth="1"/>
    <col min="5" max="5" width="11.26953125" style="4" customWidth="1"/>
    <col min="6" max="6" width="9.26953125" style="147" bestFit="1" customWidth="1"/>
    <col min="7" max="7" width="47" style="176" customWidth="1"/>
    <col min="8" max="8" width="23.453125" style="176" customWidth="1"/>
    <col min="9" max="9" width="7.54296875" style="4" customWidth="1"/>
    <col min="10" max="10" width="11.26953125" style="4" customWidth="1"/>
    <col min="11" max="12" width="8.26953125" style="5" customWidth="1"/>
    <col min="13" max="13" width="11.54296875" style="5" hidden="1" customWidth="1"/>
    <col min="14" max="14" width="13.453125" style="4" bestFit="1" customWidth="1"/>
    <col min="15" max="16" width="13.453125" style="4" customWidth="1"/>
    <col min="17" max="17" width="24" style="4" customWidth="1"/>
    <col min="18" max="18" width="23.54296875" style="4" customWidth="1"/>
    <col min="19" max="19" width="28.81640625" style="4" customWidth="1"/>
    <col min="20" max="20" width="22.54296875" style="4" customWidth="1"/>
    <col min="21" max="22" width="17.54296875" style="4" customWidth="1"/>
    <col min="23" max="23" width="8.81640625" style="4" customWidth="1"/>
    <col min="24" max="24" width="12.453125" style="4" customWidth="1"/>
    <col min="25" max="25" width="8.26953125" style="4" customWidth="1"/>
    <col min="26" max="26" width="8.54296875" style="4" customWidth="1"/>
    <col min="27" max="27" width="15.1796875" style="5" customWidth="1"/>
    <col min="28" max="28" width="14.1796875" style="4" customWidth="1"/>
    <col min="29" max="29" width="15.1796875" style="4" customWidth="1"/>
    <col min="30" max="30" width="12" style="4" bestFit="1" customWidth="1"/>
    <col min="31" max="31" width="14.54296875" style="4" bestFit="1" customWidth="1"/>
    <col min="32" max="256" width="11.453125" style="4"/>
    <col min="257" max="257" width="19.453125" style="4" customWidth="1"/>
    <col min="258" max="259" width="0" style="4" hidden="1" customWidth="1"/>
    <col min="260" max="260" width="25.54296875" style="4" customWidth="1"/>
    <col min="261" max="261" width="11.26953125" style="4" customWidth="1"/>
    <col min="262" max="262" width="9.26953125" style="4" bestFit="1" customWidth="1"/>
    <col min="263" max="263" width="29.26953125" style="4" customWidth="1"/>
    <col min="264" max="264" width="14.1796875" style="4" customWidth="1"/>
    <col min="265" max="265" width="7.54296875" style="4" customWidth="1"/>
    <col min="266" max="266" width="11.26953125" style="4" customWidth="1"/>
    <col min="267" max="268" width="8.26953125" style="4" customWidth="1"/>
    <col min="269" max="269" width="0" style="4" hidden="1" customWidth="1"/>
    <col min="270" max="270" width="13.453125" style="4" bestFit="1" customWidth="1"/>
    <col min="271" max="272" width="13.453125" style="4" customWidth="1"/>
    <col min="273" max="273" width="24" style="4" customWidth="1"/>
    <col min="274" max="274" width="23.54296875" style="4" customWidth="1"/>
    <col min="275" max="275" width="23.81640625" style="4" customWidth="1"/>
    <col min="276" max="276" width="22.54296875" style="4" customWidth="1"/>
    <col min="277" max="277" width="0" style="4" hidden="1" customWidth="1"/>
    <col min="278" max="278" width="17.54296875" style="4" customWidth="1"/>
    <col min="279" max="279" width="8.81640625" style="4" customWidth="1"/>
    <col min="280" max="280" width="12.453125" style="4" customWidth="1"/>
    <col min="281" max="281" width="8.26953125" style="4" customWidth="1"/>
    <col min="282" max="282" width="8.54296875" style="4" bestFit="1" customWidth="1"/>
    <col min="283" max="283" width="15.1796875" style="4" customWidth="1"/>
    <col min="284" max="284" width="14.1796875" style="4" customWidth="1"/>
    <col min="285" max="285" width="15.1796875" style="4" customWidth="1"/>
    <col min="286" max="286" width="12" style="4" bestFit="1" customWidth="1"/>
    <col min="287" max="287" width="14.54296875" style="4" bestFit="1" customWidth="1"/>
    <col min="288" max="512" width="11.453125" style="4"/>
    <col min="513" max="513" width="19.453125" style="4" customWidth="1"/>
    <col min="514" max="515" width="0" style="4" hidden="1" customWidth="1"/>
    <col min="516" max="516" width="25.54296875" style="4" customWidth="1"/>
    <col min="517" max="517" width="11.26953125" style="4" customWidth="1"/>
    <col min="518" max="518" width="9.26953125" style="4" bestFit="1" customWidth="1"/>
    <col min="519" max="519" width="29.26953125" style="4" customWidth="1"/>
    <col min="520" max="520" width="14.1796875" style="4" customWidth="1"/>
    <col min="521" max="521" width="7.54296875" style="4" customWidth="1"/>
    <col min="522" max="522" width="11.26953125" style="4" customWidth="1"/>
    <col min="523" max="524" width="8.26953125" style="4" customWidth="1"/>
    <col min="525" max="525" width="0" style="4" hidden="1" customWidth="1"/>
    <col min="526" max="526" width="13.453125" style="4" bestFit="1" customWidth="1"/>
    <col min="527" max="528" width="13.453125" style="4" customWidth="1"/>
    <col min="529" max="529" width="24" style="4" customWidth="1"/>
    <col min="530" max="530" width="23.54296875" style="4" customWidth="1"/>
    <col min="531" max="531" width="23.81640625" style="4" customWidth="1"/>
    <col min="532" max="532" width="22.54296875" style="4" customWidth="1"/>
    <col min="533" max="533" width="0" style="4" hidden="1" customWidth="1"/>
    <col min="534" max="534" width="17.54296875" style="4" customWidth="1"/>
    <col min="535" max="535" width="8.81640625" style="4" customWidth="1"/>
    <col min="536" max="536" width="12.453125" style="4" customWidth="1"/>
    <col min="537" max="537" width="8.26953125" style="4" customWidth="1"/>
    <col min="538" max="538" width="8.54296875" style="4" bestFit="1" customWidth="1"/>
    <col min="539" max="539" width="15.1796875" style="4" customWidth="1"/>
    <col min="540" max="540" width="14.1796875" style="4" customWidth="1"/>
    <col min="541" max="541" width="15.1796875" style="4" customWidth="1"/>
    <col min="542" max="542" width="12" style="4" bestFit="1" customWidth="1"/>
    <col min="543" max="543" width="14.54296875" style="4" bestFit="1" customWidth="1"/>
    <col min="544" max="768" width="11.453125" style="4"/>
    <col min="769" max="769" width="19.453125" style="4" customWidth="1"/>
    <col min="770" max="771" width="0" style="4" hidden="1" customWidth="1"/>
    <col min="772" max="772" width="25.54296875" style="4" customWidth="1"/>
    <col min="773" max="773" width="11.26953125" style="4" customWidth="1"/>
    <col min="774" max="774" width="9.26953125" style="4" bestFit="1" customWidth="1"/>
    <col min="775" max="775" width="29.26953125" style="4" customWidth="1"/>
    <col min="776" max="776" width="14.1796875" style="4" customWidth="1"/>
    <col min="777" max="777" width="7.54296875" style="4" customWidth="1"/>
    <col min="778" max="778" width="11.26953125" style="4" customWidth="1"/>
    <col min="779" max="780" width="8.26953125" style="4" customWidth="1"/>
    <col min="781" max="781" width="0" style="4" hidden="1" customWidth="1"/>
    <col min="782" max="782" width="13.453125" style="4" bestFit="1" customWidth="1"/>
    <col min="783" max="784" width="13.453125" style="4" customWidth="1"/>
    <col min="785" max="785" width="24" style="4" customWidth="1"/>
    <col min="786" max="786" width="23.54296875" style="4" customWidth="1"/>
    <col min="787" max="787" width="23.81640625" style="4" customWidth="1"/>
    <col min="788" max="788" width="22.54296875" style="4" customWidth="1"/>
    <col min="789" max="789" width="0" style="4" hidden="1" customWidth="1"/>
    <col min="790" max="790" width="17.54296875" style="4" customWidth="1"/>
    <col min="791" max="791" width="8.81640625" style="4" customWidth="1"/>
    <col min="792" max="792" width="12.453125" style="4" customWidth="1"/>
    <col min="793" max="793" width="8.26953125" style="4" customWidth="1"/>
    <col min="794" max="794" width="8.54296875" style="4" bestFit="1" customWidth="1"/>
    <col min="795" max="795" width="15.1796875" style="4" customWidth="1"/>
    <col min="796" max="796" width="14.1796875" style="4" customWidth="1"/>
    <col min="797" max="797" width="15.1796875" style="4" customWidth="1"/>
    <col min="798" max="798" width="12" style="4" bestFit="1" customWidth="1"/>
    <col min="799" max="799" width="14.54296875" style="4" bestFit="1" customWidth="1"/>
    <col min="800" max="1024" width="11.453125" style="4"/>
    <col min="1025" max="1025" width="19.453125" style="4" customWidth="1"/>
    <col min="1026" max="1027" width="0" style="4" hidden="1" customWidth="1"/>
    <col min="1028" max="1028" width="25.54296875" style="4" customWidth="1"/>
    <col min="1029" max="1029" width="11.26953125" style="4" customWidth="1"/>
    <col min="1030" max="1030" width="9.26953125" style="4" bestFit="1" customWidth="1"/>
    <col min="1031" max="1031" width="29.26953125" style="4" customWidth="1"/>
    <col min="1032" max="1032" width="14.1796875" style="4" customWidth="1"/>
    <col min="1033" max="1033" width="7.54296875" style="4" customWidth="1"/>
    <col min="1034" max="1034" width="11.26953125" style="4" customWidth="1"/>
    <col min="1035" max="1036" width="8.26953125" style="4" customWidth="1"/>
    <col min="1037" max="1037" width="0" style="4" hidden="1" customWidth="1"/>
    <col min="1038" max="1038" width="13.453125" style="4" bestFit="1" customWidth="1"/>
    <col min="1039" max="1040" width="13.453125" style="4" customWidth="1"/>
    <col min="1041" max="1041" width="24" style="4" customWidth="1"/>
    <col min="1042" max="1042" width="23.54296875" style="4" customWidth="1"/>
    <col min="1043" max="1043" width="23.81640625" style="4" customWidth="1"/>
    <col min="1044" max="1044" width="22.54296875" style="4" customWidth="1"/>
    <col min="1045" max="1045" width="0" style="4" hidden="1" customWidth="1"/>
    <col min="1046" max="1046" width="17.54296875" style="4" customWidth="1"/>
    <col min="1047" max="1047" width="8.81640625" style="4" customWidth="1"/>
    <col min="1048" max="1048" width="12.453125" style="4" customWidth="1"/>
    <col min="1049" max="1049" width="8.26953125" style="4" customWidth="1"/>
    <col min="1050" max="1050" width="8.54296875" style="4" bestFit="1" customWidth="1"/>
    <col min="1051" max="1051" width="15.1796875" style="4" customWidth="1"/>
    <col min="1052" max="1052" width="14.1796875" style="4" customWidth="1"/>
    <col min="1053" max="1053" width="15.1796875" style="4" customWidth="1"/>
    <col min="1054" max="1054" width="12" style="4" bestFit="1" customWidth="1"/>
    <col min="1055" max="1055" width="14.54296875" style="4" bestFit="1" customWidth="1"/>
    <col min="1056" max="1280" width="11.453125" style="4"/>
    <col min="1281" max="1281" width="19.453125" style="4" customWidth="1"/>
    <col min="1282" max="1283" width="0" style="4" hidden="1" customWidth="1"/>
    <col min="1284" max="1284" width="25.54296875" style="4" customWidth="1"/>
    <col min="1285" max="1285" width="11.26953125" style="4" customWidth="1"/>
    <col min="1286" max="1286" width="9.26953125" style="4" bestFit="1" customWidth="1"/>
    <col min="1287" max="1287" width="29.26953125" style="4" customWidth="1"/>
    <col min="1288" max="1288" width="14.1796875" style="4" customWidth="1"/>
    <col min="1289" max="1289" width="7.54296875" style="4" customWidth="1"/>
    <col min="1290" max="1290" width="11.26953125" style="4" customWidth="1"/>
    <col min="1291" max="1292" width="8.26953125" style="4" customWidth="1"/>
    <col min="1293" max="1293" width="0" style="4" hidden="1" customWidth="1"/>
    <col min="1294" max="1294" width="13.453125" style="4" bestFit="1" customWidth="1"/>
    <col min="1295" max="1296" width="13.453125" style="4" customWidth="1"/>
    <col min="1297" max="1297" width="24" style="4" customWidth="1"/>
    <col min="1298" max="1298" width="23.54296875" style="4" customWidth="1"/>
    <col min="1299" max="1299" width="23.81640625" style="4" customWidth="1"/>
    <col min="1300" max="1300" width="22.54296875" style="4" customWidth="1"/>
    <col min="1301" max="1301" width="0" style="4" hidden="1" customWidth="1"/>
    <col min="1302" max="1302" width="17.54296875" style="4" customWidth="1"/>
    <col min="1303" max="1303" width="8.81640625" style="4" customWidth="1"/>
    <col min="1304" max="1304" width="12.453125" style="4" customWidth="1"/>
    <col min="1305" max="1305" width="8.26953125" style="4" customWidth="1"/>
    <col min="1306" max="1306" width="8.54296875" style="4" bestFit="1" customWidth="1"/>
    <col min="1307" max="1307" width="15.1796875" style="4" customWidth="1"/>
    <col min="1308" max="1308" width="14.1796875" style="4" customWidth="1"/>
    <col min="1309" max="1309" width="15.1796875" style="4" customWidth="1"/>
    <col min="1310" max="1310" width="12" style="4" bestFit="1" customWidth="1"/>
    <col min="1311" max="1311" width="14.54296875" style="4" bestFit="1" customWidth="1"/>
    <col min="1312" max="1536" width="11.453125" style="4"/>
    <col min="1537" max="1537" width="19.453125" style="4" customWidth="1"/>
    <col min="1538" max="1539" width="0" style="4" hidden="1" customWidth="1"/>
    <col min="1540" max="1540" width="25.54296875" style="4" customWidth="1"/>
    <col min="1541" max="1541" width="11.26953125" style="4" customWidth="1"/>
    <col min="1542" max="1542" width="9.26953125" style="4" bestFit="1" customWidth="1"/>
    <col min="1543" max="1543" width="29.26953125" style="4" customWidth="1"/>
    <col min="1544" max="1544" width="14.1796875" style="4" customWidth="1"/>
    <col min="1545" max="1545" width="7.54296875" style="4" customWidth="1"/>
    <col min="1546" max="1546" width="11.26953125" style="4" customWidth="1"/>
    <col min="1547" max="1548" width="8.26953125" style="4" customWidth="1"/>
    <col min="1549" max="1549" width="0" style="4" hidden="1" customWidth="1"/>
    <col min="1550" max="1550" width="13.453125" style="4" bestFit="1" customWidth="1"/>
    <col min="1551" max="1552" width="13.453125" style="4" customWidth="1"/>
    <col min="1553" max="1553" width="24" style="4" customWidth="1"/>
    <col min="1554" max="1554" width="23.54296875" style="4" customWidth="1"/>
    <col min="1555" max="1555" width="23.81640625" style="4" customWidth="1"/>
    <col min="1556" max="1556" width="22.54296875" style="4" customWidth="1"/>
    <col min="1557" max="1557" width="0" style="4" hidden="1" customWidth="1"/>
    <col min="1558" max="1558" width="17.54296875" style="4" customWidth="1"/>
    <col min="1559" max="1559" width="8.81640625" style="4" customWidth="1"/>
    <col min="1560" max="1560" width="12.453125" style="4" customWidth="1"/>
    <col min="1561" max="1561" width="8.26953125" style="4" customWidth="1"/>
    <col min="1562" max="1562" width="8.54296875" style="4" bestFit="1" customWidth="1"/>
    <col min="1563" max="1563" width="15.1796875" style="4" customWidth="1"/>
    <col min="1564" max="1564" width="14.1796875" style="4" customWidth="1"/>
    <col min="1565" max="1565" width="15.1796875" style="4" customWidth="1"/>
    <col min="1566" max="1566" width="12" style="4" bestFit="1" customWidth="1"/>
    <col min="1567" max="1567" width="14.54296875" style="4" bestFit="1" customWidth="1"/>
    <col min="1568" max="1792" width="11.453125" style="4"/>
    <col min="1793" max="1793" width="19.453125" style="4" customWidth="1"/>
    <col min="1794" max="1795" width="0" style="4" hidden="1" customWidth="1"/>
    <col min="1796" max="1796" width="25.54296875" style="4" customWidth="1"/>
    <col min="1797" max="1797" width="11.26953125" style="4" customWidth="1"/>
    <col min="1798" max="1798" width="9.26953125" style="4" bestFit="1" customWidth="1"/>
    <col min="1799" max="1799" width="29.26953125" style="4" customWidth="1"/>
    <col min="1800" max="1800" width="14.1796875" style="4" customWidth="1"/>
    <col min="1801" max="1801" width="7.54296875" style="4" customWidth="1"/>
    <col min="1802" max="1802" width="11.26953125" style="4" customWidth="1"/>
    <col min="1803" max="1804" width="8.26953125" style="4" customWidth="1"/>
    <col min="1805" max="1805" width="0" style="4" hidden="1" customWidth="1"/>
    <col min="1806" max="1806" width="13.453125" style="4" bestFit="1" customWidth="1"/>
    <col min="1807" max="1808" width="13.453125" style="4" customWidth="1"/>
    <col min="1809" max="1809" width="24" style="4" customWidth="1"/>
    <col min="1810" max="1810" width="23.54296875" style="4" customWidth="1"/>
    <col min="1811" max="1811" width="23.81640625" style="4" customWidth="1"/>
    <col min="1812" max="1812" width="22.54296875" style="4" customWidth="1"/>
    <col min="1813" max="1813" width="0" style="4" hidden="1" customWidth="1"/>
    <col min="1814" max="1814" width="17.54296875" style="4" customWidth="1"/>
    <col min="1815" max="1815" width="8.81640625" style="4" customWidth="1"/>
    <col min="1816" max="1816" width="12.453125" style="4" customWidth="1"/>
    <col min="1817" max="1817" width="8.26953125" style="4" customWidth="1"/>
    <col min="1818" max="1818" width="8.54296875" style="4" bestFit="1" customWidth="1"/>
    <col min="1819" max="1819" width="15.1796875" style="4" customWidth="1"/>
    <col min="1820" max="1820" width="14.1796875" style="4" customWidth="1"/>
    <col min="1821" max="1821" width="15.1796875" style="4" customWidth="1"/>
    <col min="1822" max="1822" width="12" style="4" bestFit="1" customWidth="1"/>
    <col min="1823" max="1823" width="14.54296875" style="4" bestFit="1" customWidth="1"/>
    <col min="1824" max="2048" width="11.453125" style="4"/>
    <col min="2049" max="2049" width="19.453125" style="4" customWidth="1"/>
    <col min="2050" max="2051" width="0" style="4" hidden="1" customWidth="1"/>
    <col min="2052" max="2052" width="25.54296875" style="4" customWidth="1"/>
    <col min="2053" max="2053" width="11.26953125" style="4" customWidth="1"/>
    <col min="2054" max="2054" width="9.26953125" style="4" bestFit="1" customWidth="1"/>
    <col min="2055" max="2055" width="29.26953125" style="4" customWidth="1"/>
    <col min="2056" max="2056" width="14.1796875" style="4" customWidth="1"/>
    <col min="2057" max="2057" width="7.54296875" style="4" customWidth="1"/>
    <col min="2058" max="2058" width="11.26953125" style="4" customWidth="1"/>
    <col min="2059" max="2060" width="8.26953125" style="4" customWidth="1"/>
    <col min="2061" max="2061" width="0" style="4" hidden="1" customWidth="1"/>
    <col min="2062" max="2062" width="13.453125" style="4" bestFit="1" customWidth="1"/>
    <col min="2063" max="2064" width="13.453125" style="4" customWidth="1"/>
    <col min="2065" max="2065" width="24" style="4" customWidth="1"/>
    <col min="2066" max="2066" width="23.54296875" style="4" customWidth="1"/>
    <col min="2067" max="2067" width="23.81640625" style="4" customWidth="1"/>
    <col min="2068" max="2068" width="22.54296875" style="4" customWidth="1"/>
    <col min="2069" max="2069" width="0" style="4" hidden="1" customWidth="1"/>
    <col min="2070" max="2070" width="17.54296875" style="4" customWidth="1"/>
    <col min="2071" max="2071" width="8.81640625" style="4" customWidth="1"/>
    <col min="2072" max="2072" width="12.453125" style="4" customWidth="1"/>
    <col min="2073" max="2073" width="8.26953125" style="4" customWidth="1"/>
    <col min="2074" max="2074" width="8.54296875" style="4" bestFit="1" customWidth="1"/>
    <col min="2075" max="2075" width="15.1796875" style="4" customWidth="1"/>
    <col min="2076" max="2076" width="14.1796875" style="4" customWidth="1"/>
    <col min="2077" max="2077" width="15.1796875" style="4" customWidth="1"/>
    <col min="2078" max="2078" width="12" style="4" bestFit="1" customWidth="1"/>
    <col min="2079" max="2079" width="14.54296875" style="4" bestFit="1" customWidth="1"/>
    <col min="2080" max="2304" width="11.453125" style="4"/>
    <col min="2305" max="2305" width="19.453125" style="4" customWidth="1"/>
    <col min="2306" max="2307" width="0" style="4" hidden="1" customWidth="1"/>
    <col min="2308" max="2308" width="25.54296875" style="4" customWidth="1"/>
    <col min="2309" max="2309" width="11.26953125" style="4" customWidth="1"/>
    <col min="2310" max="2310" width="9.26953125" style="4" bestFit="1" customWidth="1"/>
    <col min="2311" max="2311" width="29.26953125" style="4" customWidth="1"/>
    <col min="2312" max="2312" width="14.1796875" style="4" customWidth="1"/>
    <col min="2313" max="2313" width="7.54296875" style="4" customWidth="1"/>
    <col min="2314" max="2314" width="11.26953125" style="4" customWidth="1"/>
    <col min="2315" max="2316" width="8.26953125" style="4" customWidth="1"/>
    <col min="2317" max="2317" width="0" style="4" hidden="1" customWidth="1"/>
    <col min="2318" max="2318" width="13.453125" style="4" bestFit="1" customWidth="1"/>
    <col min="2319" max="2320" width="13.453125" style="4" customWidth="1"/>
    <col min="2321" max="2321" width="24" style="4" customWidth="1"/>
    <col min="2322" max="2322" width="23.54296875" style="4" customWidth="1"/>
    <col min="2323" max="2323" width="23.81640625" style="4" customWidth="1"/>
    <col min="2324" max="2324" width="22.54296875" style="4" customWidth="1"/>
    <col min="2325" max="2325" width="0" style="4" hidden="1" customWidth="1"/>
    <col min="2326" max="2326" width="17.54296875" style="4" customWidth="1"/>
    <col min="2327" max="2327" width="8.81640625" style="4" customWidth="1"/>
    <col min="2328" max="2328" width="12.453125" style="4" customWidth="1"/>
    <col min="2329" max="2329" width="8.26953125" style="4" customWidth="1"/>
    <col min="2330" max="2330" width="8.54296875" style="4" bestFit="1" customWidth="1"/>
    <col min="2331" max="2331" width="15.1796875" style="4" customWidth="1"/>
    <col min="2332" max="2332" width="14.1796875" style="4" customWidth="1"/>
    <col min="2333" max="2333" width="15.1796875" style="4" customWidth="1"/>
    <col min="2334" max="2334" width="12" style="4" bestFit="1" customWidth="1"/>
    <col min="2335" max="2335" width="14.54296875" style="4" bestFit="1" customWidth="1"/>
    <col min="2336" max="2560" width="11.453125" style="4"/>
    <col min="2561" max="2561" width="19.453125" style="4" customWidth="1"/>
    <col min="2562" max="2563" width="0" style="4" hidden="1" customWidth="1"/>
    <col min="2564" max="2564" width="25.54296875" style="4" customWidth="1"/>
    <col min="2565" max="2565" width="11.26953125" style="4" customWidth="1"/>
    <col min="2566" max="2566" width="9.26953125" style="4" bestFit="1" customWidth="1"/>
    <col min="2567" max="2567" width="29.26953125" style="4" customWidth="1"/>
    <col min="2568" max="2568" width="14.1796875" style="4" customWidth="1"/>
    <col min="2569" max="2569" width="7.54296875" style="4" customWidth="1"/>
    <col min="2570" max="2570" width="11.26953125" style="4" customWidth="1"/>
    <col min="2571" max="2572" width="8.26953125" style="4" customWidth="1"/>
    <col min="2573" max="2573" width="0" style="4" hidden="1" customWidth="1"/>
    <col min="2574" max="2574" width="13.453125" style="4" bestFit="1" customWidth="1"/>
    <col min="2575" max="2576" width="13.453125" style="4" customWidth="1"/>
    <col min="2577" max="2577" width="24" style="4" customWidth="1"/>
    <col min="2578" max="2578" width="23.54296875" style="4" customWidth="1"/>
    <col min="2579" max="2579" width="23.81640625" style="4" customWidth="1"/>
    <col min="2580" max="2580" width="22.54296875" style="4" customWidth="1"/>
    <col min="2581" max="2581" width="0" style="4" hidden="1" customWidth="1"/>
    <col min="2582" max="2582" width="17.54296875" style="4" customWidth="1"/>
    <col min="2583" max="2583" width="8.81640625" style="4" customWidth="1"/>
    <col min="2584" max="2584" width="12.453125" style="4" customWidth="1"/>
    <col min="2585" max="2585" width="8.26953125" style="4" customWidth="1"/>
    <col min="2586" max="2586" width="8.54296875" style="4" bestFit="1" customWidth="1"/>
    <col min="2587" max="2587" width="15.1796875" style="4" customWidth="1"/>
    <col min="2588" max="2588" width="14.1796875" style="4" customWidth="1"/>
    <col min="2589" max="2589" width="15.1796875" style="4" customWidth="1"/>
    <col min="2590" max="2590" width="12" style="4" bestFit="1" customWidth="1"/>
    <col min="2591" max="2591" width="14.54296875" style="4" bestFit="1" customWidth="1"/>
    <col min="2592" max="2816" width="11.453125" style="4"/>
    <col min="2817" max="2817" width="19.453125" style="4" customWidth="1"/>
    <col min="2818" max="2819" width="0" style="4" hidden="1" customWidth="1"/>
    <col min="2820" max="2820" width="25.54296875" style="4" customWidth="1"/>
    <col min="2821" max="2821" width="11.26953125" style="4" customWidth="1"/>
    <col min="2822" max="2822" width="9.26953125" style="4" bestFit="1" customWidth="1"/>
    <col min="2823" max="2823" width="29.26953125" style="4" customWidth="1"/>
    <col min="2824" max="2824" width="14.1796875" style="4" customWidth="1"/>
    <col min="2825" max="2825" width="7.54296875" style="4" customWidth="1"/>
    <col min="2826" max="2826" width="11.26953125" style="4" customWidth="1"/>
    <col min="2827" max="2828" width="8.26953125" style="4" customWidth="1"/>
    <col min="2829" max="2829" width="0" style="4" hidden="1" customWidth="1"/>
    <col min="2830" max="2830" width="13.453125" style="4" bestFit="1" customWidth="1"/>
    <col min="2831" max="2832" width="13.453125" style="4" customWidth="1"/>
    <col min="2833" max="2833" width="24" style="4" customWidth="1"/>
    <col min="2834" max="2834" width="23.54296875" style="4" customWidth="1"/>
    <col min="2835" max="2835" width="23.81640625" style="4" customWidth="1"/>
    <col min="2836" max="2836" width="22.54296875" style="4" customWidth="1"/>
    <col min="2837" max="2837" width="0" style="4" hidden="1" customWidth="1"/>
    <col min="2838" max="2838" width="17.54296875" style="4" customWidth="1"/>
    <col min="2839" max="2839" width="8.81640625" style="4" customWidth="1"/>
    <col min="2840" max="2840" width="12.453125" style="4" customWidth="1"/>
    <col min="2841" max="2841" width="8.26953125" style="4" customWidth="1"/>
    <col min="2842" max="2842" width="8.54296875" style="4" bestFit="1" customWidth="1"/>
    <col min="2843" max="2843" width="15.1796875" style="4" customWidth="1"/>
    <col min="2844" max="2844" width="14.1796875" style="4" customWidth="1"/>
    <col min="2845" max="2845" width="15.1796875" style="4" customWidth="1"/>
    <col min="2846" max="2846" width="12" style="4" bestFit="1" customWidth="1"/>
    <col min="2847" max="2847" width="14.54296875" style="4" bestFit="1" customWidth="1"/>
    <col min="2848" max="3072" width="11.453125" style="4"/>
    <col min="3073" max="3073" width="19.453125" style="4" customWidth="1"/>
    <col min="3074" max="3075" width="0" style="4" hidden="1" customWidth="1"/>
    <col min="3076" max="3076" width="25.54296875" style="4" customWidth="1"/>
    <col min="3077" max="3077" width="11.26953125" style="4" customWidth="1"/>
    <col min="3078" max="3078" width="9.26953125" style="4" bestFit="1" customWidth="1"/>
    <col min="3079" max="3079" width="29.26953125" style="4" customWidth="1"/>
    <col min="3080" max="3080" width="14.1796875" style="4" customWidth="1"/>
    <col min="3081" max="3081" width="7.54296875" style="4" customWidth="1"/>
    <col min="3082" max="3082" width="11.26953125" style="4" customWidth="1"/>
    <col min="3083" max="3084" width="8.26953125" style="4" customWidth="1"/>
    <col min="3085" max="3085" width="0" style="4" hidden="1" customWidth="1"/>
    <col min="3086" max="3086" width="13.453125" style="4" bestFit="1" customWidth="1"/>
    <col min="3087" max="3088" width="13.453125" style="4" customWidth="1"/>
    <col min="3089" max="3089" width="24" style="4" customWidth="1"/>
    <col min="3090" max="3090" width="23.54296875" style="4" customWidth="1"/>
    <col min="3091" max="3091" width="23.81640625" style="4" customWidth="1"/>
    <col min="3092" max="3092" width="22.54296875" style="4" customWidth="1"/>
    <col min="3093" max="3093" width="0" style="4" hidden="1" customWidth="1"/>
    <col min="3094" max="3094" width="17.54296875" style="4" customWidth="1"/>
    <col min="3095" max="3095" width="8.81640625" style="4" customWidth="1"/>
    <col min="3096" max="3096" width="12.453125" style="4" customWidth="1"/>
    <col min="3097" max="3097" width="8.26953125" style="4" customWidth="1"/>
    <col min="3098" max="3098" width="8.54296875" style="4" bestFit="1" customWidth="1"/>
    <col min="3099" max="3099" width="15.1796875" style="4" customWidth="1"/>
    <col min="3100" max="3100" width="14.1796875" style="4" customWidth="1"/>
    <col min="3101" max="3101" width="15.1796875" style="4" customWidth="1"/>
    <col min="3102" max="3102" width="12" style="4" bestFit="1" customWidth="1"/>
    <col min="3103" max="3103" width="14.54296875" style="4" bestFit="1" customWidth="1"/>
    <col min="3104" max="3328" width="11.453125" style="4"/>
    <col min="3329" max="3329" width="19.453125" style="4" customWidth="1"/>
    <col min="3330" max="3331" width="0" style="4" hidden="1" customWidth="1"/>
    <col min="3332" max="3332" width="25.54296875" style="4" customWidth="1"/>
    <col min="3333" max="3333" width="11.26953125" style="4" customWidth="1"/>
    <col min="3334" max="3334" width="9.26953125" style="4" bestFit="1" customWidth="1"/>
    <col min="3335" max="3335" width="29.26953125" style="4" customWidth="1"/>
    <col min="3336" max="3336" width="14.1796875" style="4" customWidth="1"/>
    <col min="3337" max="3337" width="7.54296875" style="4" customWidth="1"/>
    <col min="3338" max="3338" width="11.26953125" style="4" customWidth="1"/>
    <col min="3339" max="3340" width="8.26953125" style="4" customWidth="1"/>
    <col min="3341" max="3341" width="0" style="4" hidden="1" customWidth="1"/>
    <col min="3342" max="3342" width="13.453125" style="4" bestFit="1" customWidth="1"/>
    <col min="3343" max="3344" width="13.453125" style="4" customWidth="1"/>
    <col min="3345" max="3345" width="24" style="4" customWidth="1"/>
    <col min="3346" max="3346" width="23.54296875" style="4" customWidth="1"/>
    <col min="3347" max="3347" width="23.81640625" style="4" customWidth="1"/>
    <col min="3348" max="3348" width="22.54296875" style="4" customWidth="1"/>
    <col min="3349" max="3349" width="0" style="4" hidden="1" customWidth="1"/>
    <col min="3350" max="3350" width="17.54296875" style="4" customWidth="1"/>
    <col min="3351" max="3351" width="8.81640625" style="4" customWidth="1"/>
    <col min="3352" max="3352" width="12.453125" style="4" customWidth="1"/>
    <col min="3353" max="3353" width="8.26953125" style="4" customWidth="1"/>
    <col min="3354" max="3354" width="8.54296875" style="4" bestFit="1" customWidth="1"/>
    <col min="3355" max="3355" width="15.1796875" style="4" customWidth="1"/>
    <col min="3356" max="3356" width="14.1796875" style="4" customWidth="1"/>
    <col min="3357" max="3357" width="15.1796875" style="4" customWidth="1"/>
    <col min="3358" max="3358" width="12" style="4" bestFit="1" customWidth="1"/>
    <col min="3359" max="3359" width="14.54296875" style="4" bestFit="1" customWidth="1"/>
    <col min="3360" max="3584" width="11.453125" style="4"/>
    <col min="3585" max="3585" width="19.453125" style="4" customWidth="1"/>
    <col min="3586" max="3587" width="0" style="4" hidden="1" customWidth="1"/>
    <col min="3588" max="3588" width="25.54296875" style="4" customWidth="1"/>
    <col min="3589" max="3589" width="11.26953125" style="4" customWidth="1"/>
    <col min="3590" max="3590" width="9.26953125" style="4" bestFit="1" customWidth="1"/>
    <col min="3591" max="3591" width="29.26953125" style="4" customWidth="1"/>
    <col min="3592" max="3592" width="14.1796875" style="4" customWidth="1"/>
    <col min="3593" max="3593" width="7.54296875" style="4" customWidth="1"/>
    <col min="3594" max="3594" width="11.26953125" style="4" customWidth="1"/>
    <col min="3595" max="3596" width="8.26953125" style="4" customWidth="1"/>
    <col min="3597" max="3597" width="0" style="4" hidden="1" customWidth="1"/>
    <col min="3598" max="3598" width="13.453125" style="4" bestFit="1" customWidth="1"/>
    <col min="3599" max="3600" width="13.453125" style="4" customWidth="1"/>
    <col min="3601" max="3601" width="24" style="4" customWidth="1"/>
    <col min="3602" max="3602" width="23.54296875" style="4" customWidth="1"/>
    <col min="3603" max="3603" width="23.81640625" style="4" customWidth="1"/>
    <col min="3604" max="3604" width="22.54296875" style="4" customWidth="1"/>
    <col min="3605" max="3605" width="0" style="4" hidden="1" customWidth="1"/>
    <col min="3606" max="3606" width="17.54296875" style="4" customWidth="1"/>
    <col min="3607" max="3607" width="8.81640625" style="4" customWidth="1"/>
    <col min="3608" max="3608" width="12.453125" style="4" customWidth="1"/>
    <col min="3609" max="3609" width="8.26953125" style="4" customWidth="1"/>
    <col min="3610" max="3610" width="8.54296875" style="4" bestFit="1" customWidth="1"/>
    <col min="3611" max="3611" width="15.1796875" style="4" customWidth="1"/>
    <col min="3612" max="3612" width="14.1796875" style="4" customWidth="1"/>
    <col min="3613" max="3613" width="15.1796875" style="4" customWidth="1"/>
    <col min="3614" max="3614" width="12" style="4" bestFit="1" customWidth="1"/>
    <col min="3615" max="3615" width="14.54296875" style="4" bestFit="1" customWidth="1"/>
    <col min="3616" max="3840" width="11.453125" style="4"/>
    <col min="3841" max="3841" width="19.453125" style="4" customWidth="1"/>
    <col min="3842" max="3843" width="0" style="4" hidden="1" customWidth="1"/>
    <col min="3844" max="3844" width="25.54296875" style="4" customWidth="1"/>
    <col min="3845" max="3845" width="11.26953125" style="4" customWidth="1"/>
    <col min="3846" max="3846" width="9.26953125" style="4" bestFit="1" customWidth="1"/>
    <col min="3847" max="3847" width="29.26953125" style="4" customWidth="1"/>
    <col min="3848" max="3848" width="14.1796875" style="4" customWidth="1"/>
    <col min="3849" max="3849" width="7.54296875" style="4" customWidth="1"/>
    <col min="3850" max="3850" width="11.26953125" style="4" customWidth="1"/>
    <col min="3851" max="3852" width="8.26953125" style="4" customWidth="1"/>
    <col min="3853" max="3853" width="0" style="4" hidden="1" customWidth="1"/>
    <col min="3854" max="3854" width="13.453125" style="4" bestFit="1" customWidth="1"/>
    <col min="3855" max="3856" width="13.453125" style="4" customWidth="1"/>
    <col min="3857" max="3857" width="24" style="4" customWidth="1"/>
    <col min="3858" max="3858" width="23.54296875" style="4" customWidth="1"/>
    <col min="3859" max="3859" width="23.81640625" style="4" customWidth="1"/>
    <col min="3860" max="3860" width="22.54296875" style="4" customWidth="1"/>
    <col min="3861" max="3861" width="0" style="4" hidden="1" customWidth="1"/>
    <col min="3862" max="3862" width="17.54296875" style="4" customWidth="1"/>
    <col min="3863" max="3863" width="8.81640625" style="4" customWidth="1"/>
    <col min="3864" max="3864" width="12.453125" style="4" customWidth="1"/>
    <col min="3865" max="3865" width="8.26953125" style="4" customWidth="1"/>
    <col min="3866" max="3866" width="8.54296875" style="4" bestFit="1" customWidth="1"/>
    <col min="3867" max="3867" width="15.1796875" style="4" customWidth="1"/>
    <col min="3868" max="3868" width="14.1796875" style="4" customWidth="1"/>
    <col min="3869" max="3869" width="15.1796875" style="4" customWidth="1"/>
    <col min="3870" max="3870" width="12" style="4" bestFit="1" customWidth="1"/>
    <col min="3871" max="3871" width="14.54296875" style="4" bestFit="1" customWidth="1"/>
    <col min="3872" max="4096" width="11.453125" style="4"/>
    <col min="4097" max="4097" width="19.453125" style="4" customWidth="1"/>
    <col min="4098" max="4099" width="0" style="4" hidden="1" customWidth="1"/>
    <col min="4100" max="4100" width="25.54296875" style="4" customWidth="1"/>
    <col min="4101" max="4101" width="11.26953125" style="4" customWidth="1"/>
    <col min="4102" max="4102" width="9.26953125" style="4" bestFit="1" customWidth="1"/>
    <col min="4103" max="4103" width="29.26953125" style="4" customWidth="1"/>
    <col min="4104" max="4104" width="14.1796875" style="4" customWidth="1"/>
    <col min="4105" max="4105" width="7.54296875" style="4" customWidth="1"/>
    <col min="4106" max="4106" width="11.26953125" style="4" customWidth="1"/>
    <col min="4107" max="4108" width="8.26953125" style="4" customWidth="1"/>
    <col min="4109" max="4109" width="0" style="4" hidden="1" customWidth="1"/>
    <col min="4110" max="4110" width="13.453125" style="4" bestFit="1" customWidth="1"/>
    <col min="4111" max="4112" width="13.453125" style="4" customWidth="1"/>
    <col min="4113" max="4113" width="24" style="4" customWidth="1"/>
    <col min="4114" max="4114" width="23.54296875" style="4" customWidth="1"/>
    <col min="4115" max="4115" width="23.81640625" style="4" customWidth="1"/>
    <col min="4116" max="4116" width="22.54296875" style="4" customWidth="1"/>
    <col min="4117" max="4117" width="0" style="4" hidden="1" customWidth="1"/>
    <col min="4118" max="4118" width="17.54296875" style="4" customWidth="1"/>
    <col min="4119" max="4119" width="8.81640625" style="4" customWidth="1"/>
    <col min="4120" max="4120" width="12.453125" style="4" customWidth="1"/>
    <col min="4121" max="4121" width="8.26953125" style="4" customWidth="1"/>
    <col min="4122" max="4122" width="8.54296875" style="4" bestFit="1" customWidth="1"/>
    <col min="4123" max="4123" width="15.1796875" style="4" customWidth="1"/>
    <col min="4124" max="4124" width="14.1796875" style="4" customWidth="1"/>
    <col min="4125" max="4125" width="15.1796875" style="4" customWidth="1"/>
    <col min="4126" max="4126" width="12" style="4" bestFit="1" customWidth="1"/>
    <col min="4127" max="4127" width="14.54296875" style="4" bestFit="1" customWidth="1"/>
    <col min="4128" max="4352" width="11.453125" style="4"/>
    <col min="4353" max="4353" width="19.453125" style="4" customWidth="1"/>
    <col min="4354" max="4355" width="0" style="4" hidden="1" customWidth="1"/>
    <col min="4356" max="4356" width="25.54296875" style="4" customWidth="1"/>
    <col min="4357" max="4357" width="11.26953125" style="4" customWidth="1"/>
    <col min="4358" max="4358" width="9.26953125" style="4" bestFit="1" customWidth="1"/>
    <col min="4359" max="4359" width="29.26953125" style="4" customWidth="1"/>
    <col min="4360" max="4360" width="14.1796875" style="4" customWidth="1"/>
    <col min="4361" max="4361" width="7.54296875" style="4" customWidth="1"/>
    <col min="4362" max="4362" width="11.26953125" style="4" customWidth="1"/>
    <col min="4363" max="4364" width="8.26953125" style="4" customWidth="1"/>
    <col min="4365" max="4365" width="0" style="4" hidden="1" customWidth="1"/>
    <col min="4366" max="4366" width="13.453125" style="4" bestFit="1" customWidth="1"/>
    <col min="4367" max="4368" width="13.453125" style="4" customWidth="1"/>
    <col min="4369" max="4369" width="24" style="4" customWidth="1"/>
    <col min="4370" max="4370" width="23.54296875" style="4" customWidth="1"/>
    <col min="4371" max="4371" width="23.81640625" style="4" customWidth="1"/>
    <col min="4372" max="4372" width="22.54296875" style="4" customWidth="1"/>
    <col min="4373" max="4373" width="0" style="4" hidden="1" customWidth="1"/>
    <col min="4374" max="4374" width="17.54296875" style="4" customWidth="1"/>
    <col min="4375" max="4375" width="8.81640625" style="4" customWidth="1"/>
    <col min="4376" max="4376" width="12.453125" style="4" customWidth="1"/>
    <col min="4377" max="4377" width="8.26953125" style="4" customWidth="1"/>
    <col min="4378" max="4378" width="8.54296875" style="4" bestFit="1" customWidth="1"/>
    <col min="4379" max="4379" width="15.1796875" style="4" customWidth="1"/>
    <col min="4380" max="4380" width="14.1796875" style="4" customWidth="1"/>
    <col min="4381" max="4381" width="15.1796875" style="4" customWidth="1"/>
    <col min="4382" max="4382" width="12" style="4" bestFit="1" customWidth="1"/>
    <col min="4383" max="4383" width="14.54296875" style="4" bestFit="1" customWidth="1"/>
    <col min="4384" max="4608" width="11.453125" style="4"/>
    <col min="4609" max="4609" width="19.453125" style="4" customWidth="1"/>
    <col min="4610" max="4611" width="0" style="4" hidden="1" customWidth="1"/>
    <col min="4612" max="4612" width="25.54296875" style="4" customWidth="1"/>
    <col min="4613" max="4613" width="11.26953125" style="4" customWidth="1"/>
    <col min="4614" max="4614" width="9.26953125" style="4" bestFit="1" customWidth="1"/>
    <col min="4615" max="4615" width="29.26953125" style="4" customWidth="1"/>
    <col min="4616" max="4616" width="14.1796875" style="4" customWidth="1"/>
    <col min="4617" max="4617" width="7.54296875" style="4" customWidth="1"/>
    <col min="4618" max="4618" width="11.26953125" style="4" customWidth="1"/>
    <col min="4619" max="4620" width="8.26953125" style="4" customWidth="1"/>
    <col min="4621" max="4621" width="0" style="4" hidden="1" customWidth="1"/>
    <col min="4622" max="4622" width="13.453125" style="4" bestFit="1" customWidth="1"/>
    <col min="4623" max="4624" width="13.453125" style="4" customWidth="1"/>
    <col min="4625" max="4625" width="24" style="4" customWidth="1"/>
    <col min="4626" max="4626" width="23.54296875" style="4" customWidth="1"/>
    <col min="4627" max="4627" width="23.81640625" style="4" customWidth="1"/>
    <col min="4628" max="4628" width="22.54296875" style="4" customWidth="1"/>
    <col min="4629" max="4629" width="0" style="4" hidden="1" customWidth="1"/>
    <col min="4630" max="4630" width="17.54296875" style="4" customWidth="1"/>
    <col min="4631" max="4631" width="8.81640625" style="4" customWidth="1"/>
    <col min="4632" max="4632" width="12.453125" style="4" customWidth="1"/>
    <col min="4633" max="4633" width="8.26953125" style="4" customWidth="1"/>
    <col min="4634" max="4634" width="8.54296875" style="4" bestFit="1" customWidth="1"/>
    <col min="4635" max="4635" width="15.1796875" style="4" customWidth="1"/>
    <col min="4636" max="4636" width="14.1796875" style="4" customWidth="1"/>
    <col min="4637" max="4637" width="15.1796875" style="4" customWidth="1"/>
    <col min="4638" max="4638" width="12" style="4" bestFit="1" customWidth="1"/>
    <col min="4639" max="4639" width="14.54296875" style="4" bestFit="1" customWidth="1"/>
    <col min="4640" max="4864" width="11.453125" style="4"/>
    <col min="4865" max="4865" width="19.453125" style="4" customWidth="1"/>
    <col min="4866" max="4867" width="0" style="4" hidden="1" customWidth="1"/>
    <col min="4868" max="4868" width="25.54296875" style="4" customWidth="1"/>
    <col min="4869" max="4869" width="11.26953125" style="4" customWidth="1"/>
    <col min="4870" max="4870" width="9.26953125" style="4" bestFit="1" customWidth="1"/>
    <col min="4871" max="4871" width="29.26953125" style="4" customWidth="1"/>
    <col min="4872" max="4872" width="14.1796875" style="4" customWidth="1"/>
    <col min="4873" max="4873" width="7.54296875" style="4" customWidth="1"/>
    <col min="4874" max="4874" width="11.26953125" style="4" customWidth="1"/>
    <col min="4875" max="4876" width="8.26953125" style="4" customWidth="1"/>
    <col min="4877" max="4877" width="0" style="4" hidden="1" customWidth="1"/>
    <col min="4878" max="4878" width="13.453125" style="4" bestFit="1" customWidth="1"/>
    <col min="4879" max="4880" width="13.453125" style="4" customWidth="1"/>
    <col min="4881" max="4881" width="24" style="4" customWidth="1"/>
    <col min="4882" max="4882" width="23.54296875" style="4" customWidth="1"/>
    <col min="4883" max="4883" width="23.81640625" style="4" customWidth="1"/>
    <col min="4884" max="4884" width="22.54296875" style="4" customWidth="1"/>
    <col min="4885" max="4885" width="0" style="4" hidden="1" customWidth="1"/>
    <col min="4886" max="4886" width="17.54296875" style="4" customWidth="1"/>
    <col min="4887" max="4887" width="8.81640625" style="4" customWidth="1"/>
    <col min="4888" max="4888" width="12.453125" style="4" customWidth="1"/>
    <col min="4889" max="4889" width="8.26953125" style="4" customWidth="1"/>
    <col min="4890" max="4890" width="8.54296875" style="4" bestFit="1" customWidth="1"/>
    <col min="4891" max="4891" width="15.1796875" style="4" customWidth="1"/>
    <col min="4892" max="4892" width="14.1796875" style="4" customWidth="1"/>
    <col min="4893" max="4893" width="15.1796875" style="4" customWidth="1"/>
    <col min="4894" max="4894" width="12" style="4" bestFit="1" customWidth="1"/>
    <col min="4895" max="4895" width="14.54296875" style="4" bestFit="1" customWidth="1"/>
    <col min="4896" max="5120" width="11.453125" style="4"/>
    <col min="5121" max="5121" width="19.453125" style="4" customWidth="1"/>
    <col min="5122" max="5123" width="0" style="4" hidden="1" customWidth="1"/>
    <col min="5124" max="5124" width="25.54296875" style="4" customWidth="1"/>
    <col min="5125" max="5125" width="11.26953125" style="4" customWidth="1"/>
    <col min="5126" max="5126" width="9.26953125" style="4" bestFit="1" customWidth="1"/>
    <col min="5127" max="5127" width="29.26953125" style="4" customWidth="1"/>
    <col min="5128" max="5128" width="14.1796875" style="4" customWidth="1"/>
    <col min="5129" max="5129" width="7.54296875" style="4" customWidth="1"/>
    <col min="5130" max="5130" width="11.26953125" style="4" customWidth="1"/>
    <col min="5131" max="5132" width="8.26953125" style="4" customWidth="1"/>
    <col min="5133" max="5133" width="0" style="4" hidden="1" customWidth="1"/>
    <col min="5134" max="5134" width="13.453125" style="4" bestFit="1" customWidth="1"/>
    <col min="5135" max="5136" width="13.453125" style="4" customWidth="1"/>
    <col min="5137" max="5137" width="24" style="4" customWidth="1"/>
    <col min="5138" max="5138" width="23.54296875" style="4" customWidth="1"/>
    <col min="5139" max="5139" width="23.81640625" style="4" customWidth="1"/>
    <col min="5140" max="5140" width="22.54296875" style="4" customWidth="1"/>
    <col min="5141" max="5141" width="0" style="4" hidden="1" customWidth="1"/>
    <col min="5142" max="5142" width="17.54296875" style="4" customWidth="1"/>
    <col min="5143" max="5143" width="8.81640625" style="4" customWidth="1"/>
    <col min="5144" max="5144" width="12.453125" style="4" customWidth="1"/>
    <col min="5145" max="5145" width="8.26953125" style="4" customWidth="1"/>
    <col min="5146" max="5146" width="8.54296875" style="4" bestFit="1" customWidth="1"/>
    <col min="5147" max="5147" width="15.1796875" style="4" customWidth="1"/>
    <col min="5148" max="5148" width="14.1796875" style="4" customWidth="1"/>
    <col min="5149" max="5149" width="15.1796875" style="4" customWidth="1"/>
    <col min="5150" max="5150" width="12" style="4" bestFit="1" customWidth="1"/>
    <col min="5151" max="5151" width="14.54296875" style="4" bestFit="1" customWidth="1"/>
    <col min="5152" max="5376" width="11.453125" style="4"/>
    <col min="5377" max="5377" width="19.453125" style="4" customWidth="1"/>
    <col min="5378" max="5379" width="0" style="4" hidden="1" customWidth="1"/>
    <col min="5380" max="5380" width="25.54296875" style="4" customWidth="1"/>
    <col min="5381" max="5381" width="11.26953125" style="4" customWidth="1"/>
    <col min="5382" max="5382" width="9.26953125" style="4" bestFit="1" customWidth="1"/>
    <col min="5383" max="5383" width="29.26953125" style="4" customWidth="1"/>
    <col min="5384" max="5384" width="14.1796875" style="4" customWidth="1"/>
    <col min="5385" max="5385" width="7.54296875" style="4" customWidth="1"/>
    <col min="5386" max="5386" width="11.26953125" style="4" customWidth="1"/>
    <col min="5387" max="5388" width="8.26953125" style="4" customWidth="1"/>
    <col min="5389" max="5389" width="0" style="4" hidden="1" customWidth="1"/>
    <col min="5390" max="5390" width="13.453125" style="4" bestFit="1" customWidth="1"/>
    <col min="5391" max="5392" width="13.453125" style="4" customWidth="1"/>
    <col min="5393" max="5393" width="24" style="4" customWidth="1"/>
    <col min="5394" max="5394" width="23.54296875" style="4" customWidth="1"/>
    <col min="5395" max="5395" width="23.81640625" style="4" customWidth="1"/>
    <col min="5396" max="5396" width="22.54296875" style="4" customWidth="1"/>
    <col min="5397" max="5397" width="0" style="4" hidden="1" customWidth="1"/>
    <col min="5398" max="5398" width="17.54296875" style="4" customWidth="1"/>
    <col min="5399" max="5399" width="8.81640625" style="4" customWidth="1"/>
    <col min="5400" max="5400" width="12.453125" style="4" customWidth="1"/>
    <col min="5401" max="5401" width="8.26953125" style="4" customWidth="1"/>
    <col min="5402" max="5402" width="8.54296875" style="4" bestFit="1" customWidth="1"/>
    <col min="5403" max="5403" width="15.1796875" style="4" customWidth="1"/>
    <col min="5404" max="5404" width="14.1796875" style="4" customWidth="1"/>
    <col min="5405" max="5405" width="15.1796875" style="4" customWidth="1"/>
    <col min="5406" max="5406" width="12" style="4" bestFit="1" customWidth="1"/>
    <col min="5407" max="5407" width="14.54296875" style="4" bestFit="1" customWidth="1"/>
    <col min="5408" max="5632" width="11.453125" style="4"/>
    <col min="5633" max="5633" width="19.453125" style="4" customWidth="1"/>
    <col min="5634" max="5635" width="0" style="4" hidden="1" customWidth="1"/>
    <col min="5636" max="5636" width="25.54296875" style="4" customWidth="1"/>
    <col min="5637" max="5637" width="11.26953125" style="4" customWidth="1"/>
    <col min="5638" max="5638" width="9.26953125" style="4" bestFit="1" customWidth="1"/>
    <col min="5639" max="5639" width="29.26953125" style="4" customWidth="1"/>
    <col min="5640" max="5640" width="14.1796875" style="4" customWidth="1"/>
    <col min="5641" max="5641" width="7.54296875" style="4" customWidth="1"/>
    <col min="5642" max="5642" width="11.26953125" style="4" customWidth="1"/>
    <col min="5643" max="5644" width="8.26953125" style="4" customWidth="1"/>
    <col min="5645" max="5645" width="0" style="4" hidden="1" customWidth="1"/>
    <col min="5646" max="5646" width="13.453125" style="4" bestFit="1" customWidth="1"/>
    <col min="5647" max="5648" width="13.453125" style="4" customWidth="1"/>
    <col min="5649" max="5649" width="24" style="4" customWidth="1"/>
    <col min="5650" max="5650" width="23.54296875" style="4" customWidth="1"/>
    <col min="5651" max="5651" width="23.81640625" style="4" customWidth="1"/>
    <col min="5652" max="5652" width="22.54296875" style="4" customWidth="1"/>
    <col min="5653" max="5653" width="0" style="4" hidden="1" customWidth="1"/>
    <col min="5654" max="5654" width="17.54296875" style="4" customWidth="1"/>
    <col min="5655" max="5655" width="8.81640625" style="4" customWidth="1"/>
    <col min="5656" max="5656" width="12.453125" style="4" customWidth="1"/>
    <col min="5657" max="5657" width="8.26953125" style="4" customWidth="1"/>
    <col min="5658" max="5658" width="8.54296875" style="4" bestFit="1" customWidth="1"/>
    <col min="5659" max="5659" width="15.1796875" style="4" customWidth="1"/>
    <col min="5660" max="5660" width="14.1796875" style="4" customWidth="1"/>
    <col min="5661" max="5661" width="15.1796875" style="4" customWidth="1"/>
    <col min="5662" max="5662" width="12" style="4" bestFit="1" customWidth="1"/>
    <col min="5663" max="5663" width="14.54296875" style="4" bestFit="1" customWidth="1"/>
    <col min="5664" max="5888" width="11.453125" style="4"/>
    <col min="5889" max="5889" width="19.453125" style="4" customWidth="1"/>
    <col min="5890" max="5891" width="0" style="4" hidden="1" customWidth="1"/>
    <col min="5892" max="5892" width="25.54296875" style="4" customWidth="1"/>
    <col min="5893" max="5893" width="11.26953125" style="4" customWidth="1"/>
    <col min="5894" max="5894" width="9.26953125" style="4" bestFit="1" customWidth="1"/>
    <col min="5895" max="5895" width="29.26953125" style="4" customWidth="1"/>
    <col min="5896" max="5896" width="14.1796875" style="4" customWidth="1"/>
    <col min="5897" max="5897" width="7.54296875" style="4" customWidth="1"/>
    <col min="5898" max="5898" width="11.26953125" style="4" customWidth="1"/>
    <col min="5899" max="5900" width="8.26953125" style="4" customWidth="1"/>
    <col min="5901" max="5901" width="0" style="4" hidden="1" customWidth="1"/>
    <col min="5902" max="5902" width="13.453125" style="4" bestFit="1" customWidth="1"/>
    <col min="5903" max="5904" width="13.453125" style="4" customWidth="1"/>
    <col min="5905" max="5905" width="24" style="4" customWidth="1"/>
    <col min="5906" max="5906" width="23.54296875" style="4" customWidth="1"/>
    <col min="5907" max="5907" width="23.81640625" style="4" customWidth="1"/>
    <col min="5908" max="5908" width="22.54296875" style="4" customWidth="1"/>
    <col min="5909" max="5909" width="0" style="4" hidden="1" customWidth="1"/>
    <col min="5910" max="5910" width="17.54296875" style="4" customWidth="1"/>
    <col min="5911" max="5911" width="8.81640625" style="4" customWidth="1"/>
    <col min="5912" max="5912" width="12.453125" style="4" customWidth="1"/>
    <col min="5913" max="5913" width="8.26953125" style="4" customWidth="1"/>
    <col min="5914" max="5914" width="8.54296875" style="4" bestFit="1" customWidth="1"/>
    <col min="5915" max="5915" width="15.1796875" style="4" customWidth="1"/>
    <col min="5916" max="5916" width="14.1796875" style="4" customWidth="1"/>
    <col min="5917" max="5917" width="15.1796875" style="4" customWidth="1"/>
    <col min="5918" max="5918" width="12" style="4" bestFit="1" customWidth="1"/>
    <col min="5919" max="5919" width="14.54296875" style="4" bestFit="1" customWidth="1"/>
    <col min="5920" max="6144" width="11.453125" style="4"/>
    <col min="6145" max="6145" width="19.453125" style="4" customWidth="1"/>
    <col min="6146" max="6147" width="0" style="4" hidden="1" customWidth="1"/>
    <col min="6148" max="6148" width="25.54296875" style="4" customWidth="1"/>
    <col min="6149" max="6149" width="11.26953125" style="4" customWidth="1"/>
    <col min="6150" max="6150" width="9.26953125" style="4" bestFit="1" customWidth="1"/>
    <col min="6151" max="6151" width="29.26953125" style="4" customWidth="1"/>
    <col min="6152" max="6152" width="14.1796875" style="4" customWidth="1"/>
    <col min="6153" max="6153" width="7.54296875" style="4" customWidth="1"/>
    <col min="6154" max="6154" width="11.26953125" style="4" customWidth="1"/>
    <col min="6155" max="6156" width="8.26953125" style="4" customWidth="1"/>
    <col min="6157" max="6157" width="0" style="4" hidden="1" customWidth="1"/>
    <col min="6158" max="6158" width="13.453125" style="4" bestFit="1" customWidth="1"/>
    <col min="6159" max="6160" width="13.453125" style="4" customWidth="1"/>
    <col min="6161" max="6161" width="24" style="4" customWidth="1"/>
    <col min="6162" max="6162" width="23.54296875" style="4" customWidth="1"/>
    <col min="6163" max="6163" width="23.81640625" style="4" customWidth="1"/>
    <col min="6164" max="6164" width="22.54296875" style="4" customWidth="1"/>
    <col min="6165" max="6165" width="0" style="4" hidden="1" customWidth="1"/>
    <col min="6166" max="6166" width="17.54296875" style="4" customWidth="1"/>
    <col min="6167" max="6167" width="8.81640625" style="4" customWidth="1"/>
    <col min="6168" max="6168" width="12.453125" style="4" customWidth="1"/>
    <col min="6169" max="6169" width="8.26953125" style="4" customWidth="1"/>
    <col min="6170" max="6170" width="8.54296875" style="4" bestFit="1" customWidth="1"/>
    <col min="6171" max="6171" width="15.1796875" style="4" customWidth="1"/>
    <col min="6172" max="6172" width="14.1796875" style="4" customWidth="1"/>
    <col min="6173" max="6173" width="15.1796875" style="4" customWidth="1"/>
    <col min="6174" max="6174" width="12" style="4" bestFit="1" customWidth="1"/>
    <col min="6175" max="6175" width="14.54296875" style="4" bestFit="1" customWidth="1"/>
    <col min="6176" max="6400" width="11.453125" style="4"/>
    <col min="6401" max="6401" width="19.453125" style="4" customWidth="1"/>
    <col min="6402" max="6403" width="0" style="4" hidden="1" customWidth="1"/>
    <col min="6404" max="6404" width="25.54296875" style="4" customWidth="1"/>
    <col min="6405" max="6405" width="11.26953125" style="4" customWidth="1"/>
    <col min="6406" max="6406" width="9.26953125" style="4" bestFit="1" customWidth="1"/>
    <col min="6407" max="6407" width="29.26953125" style="4" customWidth="1"/>
    <col min="6408" max="6408" width="14.1796875" style="4" customWidth="1"/>
    <col min="6409" max="6409" width="7.54296875" style="4" customWidth="1"/>
    <col min="6410" max="6410" width="11.26953125" style="4" customWidth="1"/>
    <col min="6411" max="6412" width="8.26953125" style="4" customWidth="1"/>
    <col min="6413" max="6413" width="0" style="4" hidden="1" customWidth="1"/>
    <col min="6414" max="6414" width="13.453125" style="4" bestFit="1" customWidth="1"/>
    <col min="6415" max="6416" width="13.453125" style="4" customWidth="1"/>
    <col min="6417" max="6417" width="24" style="4" customWidth="1"/>
    <col min="6418" max="6418" width="23.54296875" style="4" customWidth="1"/>
    <col min="6419" max="6419" width="23.81640625" style="4" customWidth="1"/>
    <col min="6420" max="6420" width="22.54296875" style="4" customWidth="1"/>
    <col min="6421" max="6421" width="0" style="4" hidden="1" customWidth="1"/>
    <col min="6422" max="6422" width="17.54296875" style="4" customWidth="1"/>
    <col min="6423" max="6423" width="8.81640625" style="4" customWidth="1"/>
    <col min="6424" max="6424" width="12.453125" style="4" customWidth="1"/>
    <col min="6425" max="6425" width="8.26953125" style="4" customWidth="1"/>
    <col min="6426" max="6426" width="8.54296875" style="4" bestFit="1" customWidth="1"/>
    <col min="6427" max="6427" width="15.1796875" style="4" customWidth="1"/>
    <col min="6428" max="6428" width="14.1796875" style="4" customWidth="1"/>
    <col min="6429" max="6429" width="15.1796875" style="4" customWidth="1"/>
    <col min="6430" max="6430" width="12" style="4" bestFit="1" customWidth="1"/>
    <col min="6431" max="6431" width="14.54296875" style="4" bestFit="1" customWidth="1"/>
    <col min="6432" max="6656" width="11.453125" style="4"/>
    <col min="6657" max="6657" width="19.453125" style="4" customWidth="1"/>
    <col min="6658" max="6659" width="0" style="4" hidden="1" customWidth="1"/>
    <col min="6660" max="6660" width="25.54296875" style="4" customWidth="1"/>
    <col min="6661" max="6661" width="11.26953125" style="4" customWidth="1"/>
    <col min="6662" max="6662" width="9.26953125" style="4" bestFit="1" customWidth="1"/>
    <col min="6663" max="6663" width="29.26953125" style="4" customWidth="1"/>
    <col min="6664" max="6664" width="14.1796875" style="4" customWidth="1"/>
    <col min="6665" max="6665" width="7.54296875" style="4" customWidth="1"/>
    <col min="6666" max="6666" width="11.26953125" style="4" customWidth="1"/>
    <col min="6667" max="6668" width="8.26953125" style="4" customWidth="1"/>
    <col min="6669" max="6669" width="0" style="4" hidden="1" customWidth="1"/>
    <col min="6670" max="6670" width="13.453125" style="4" bestFit="1" customWidth="1"/>
    <col min="6671" max="6672" width="13.453125" style="4" customWidth="1"/>
    <col min="6673" max="6673" width="24" style="4" customWidth="1"/>
    <col min="6674" max="6674" width="23.54296875" style="4" customWidth="1"/>
    <col min="6675" max="6675" width="23.81640625" style="4" customWidth="1"/>
    <col min="6676" max="6676" width="22.54296875" style="4" customWidth="1"/>
    <col min="6677" max="6677" width="0" style="4" hidden="1" customWidth="1"/>
    <col min="6678" max="6678" width="17.54296875" style="4" customWidth="1"/>
    <col min="6679" max="6679" width="8.81640625" style="4" customWidth="1"/>
    <col min="6680" max="6680" width="12.453125" style="4" customWidth="1"/>
    <col min="6681" max="6681" width="8.26953125" style="4" customWidth="1"/>
    <col min="6682" max="6682" width="8.54296875" style="4" bestFit="1" customWidth="1"/>
    <col min="6683" max="6683" width="15.1796875" style="4" customWidth="1"/>
    <col min="6684" max="6684" width="14.1796875" style="4" customWidth="1"/>
    <col min="6685" max="6685" width="15.1796875" style="4" customWidth="1"/>
    <col min="6686" max="6686" width="12" style="4" bestFit="1" customWidth="1"/>
    <col min="6687" max="6687" width="14.54296875" style="4" bestFit="1" customWidth="1"/>
    <col min="6688" max="6912" width="11.453125" style="4"/>
    <col min="6913" max="6913" width="19.453125" style="4" customWidth="1"/>
    <col min="6914" max="6915" width="0" style="4" hidden="1" customWidth="1"/>
    <col min="6916" max="6916" width="25.54296875" style="4" customWidth="1"/>
    <col min="6917" max="6917" width="11.26953125" style="4" customWidth="1"/>
    <col min="6918" max="6918" width="9.26953125" style="4" bestFit="1" customWidth="1"/>
    <col min="6919" max="6919" width="29.26953125" style="4" customWidth="1"/>
    <col min="6920" max="6920" width="14.1796875" style="4" customWidth="1"/>
    <col min="6921" max="6921" width="7.54296875" style="4" customWidth="1"/>
    <col min="6922" max="6922" width="11.26953125" style="4" customWidth="1"/>
    <col min="6923" max="6924" width="8.26953125" style="4" customWidth="1"/>
    <col min="6925" max="6925" width="0" style="4" hidden="1" customWidth="1"/>
    <col min="6926" max="6926" width="13.453125" style="4" bestFit="1" customWidth="1"/>
    <col min="6927" max="6928" width="13.453125" style="4" customWidth="1"/>
    <col min="6929" max="6929" width="24" style="4" customWidth="1"/>
    <col min="6930" max="6930" width="23.54296875" style="4" customWidth="1"/>
    <col min="6931" max="6931" width="23.81640625" style="4" customWidth="1"/>
    <col min="6932" max="6932" width="22.54296875" style="4" customWidth="1"/>
    <col min="6933" max="6933" width="0" style="4" hidden="1" customWidth="1"/>
    <col min="6934" max="6934" width="17.54296875" style="4" customWidth="1"/>
    <col min="6935" max="6935" width="8.81640625" style="4" customWidth="1"/>
    <col min="6936" max="6936" width="12.453125" style="4" customWidth="1"/>
    <col min="6937" max="6937" width="8.26953125" style="4" customWidth="1"/>
    <col min="6938" max="6938" width="8.54296875" style="4" bestFit="1" customWidth="1"/>
    <col min="6939" max="6939" width="15.1796875" style="4" customWidth="1"/>
    <col min="6940" max="6940" width="14.1796875" style="4" customWidth="1"/>
    <col min="6941" max="6941" width="15.1796875" style="4" customWidth="1"/>
    <col min="6942" max="6942" width="12" style="4" bestFit="1" customWidth="1"/>
    <col min="6943" max="6943" width="14.54296875" style="4" bestFit="1" customWidth="1"/>
    <col min="6944" max="7168" width="11.453125" style="4"/>
    <col min="7169" max="7169" width="19.453125" style="4" customWidth="1"/>
    <col min="7170" max="7171" width="0" style="4" hidden="1" customWidth="1"/>
    <col min="7172" max="7172" width="25.54296875" style="4" customWidth="1"/>
    <col min="7173" max="7173" width="11.26953125" style="4" customWidth="1"/>
    <col min="7174" max="7174" width="9.26953125" style="4" bestFit="1" customWidth="1"/>
    <col min="7175" max="7175" width="29.26953125" style="4" customWidth="1"/>
    <col min="7176" max="7176" width="14.1796875" style="4" customWidth="1"/>
    <col min="7177" max="7177" width="7.54296875" style="4" customWidth="1"/>
    <col min="7178" max="7178" width="11.26953125" style="4" customWidth="1"/>
    <col min="7179" max="7180" width="8.26953125" style="4" customWidth="1"/>
    <col min="7181" max="7181" width="0" style="4" hidden="1" customWidth="1"/>
    <col min="7182" max="7182" width="13.453125" style="4" bestFit="1" customWidth="1"/>
    <col min="7183" max="7184" width="13.453125" style="4" customWidth="1"/>
    <col min="7185" max="7185" width="24" style="4" customWidth="1"/>
    <col min="7186" max="7186" width="23.54296875" style="4" customWidth="1"/>
    <col min="7187" max="7187" width="23.81640625" style="4" customWidth="1"/>
    <col min="7188" max="7188" width="22.54296875" style="4" customWidth="1"/>
    <col min="7189" max="7189" width="0" style="4" hidden="1" customWidth="1"/>
    <col min="7190" max="7190" width="17.54296875" style="4" customWidth="1"/>
    <col min="7191" max="7191" width="8.81640625" style="4" customWidth="1"/>
    <col min="7192" max="7192" width="12.453125" style="4" customWidth="1"/>
    <col min="7193" max="7193" width="8.26953125" style="4" customWidth="1"/>
    <col min="7194" max="7194" width="8.54296875" style="4" bestFit="1" customWidth="1"/>
    <col min="7195" max="7195" width="15.1796875" style="4" customWidth="1"/>
    <col min="7196" max="7196" width="14.1796875" style="4" customWidth="1"/>
    <col min="7197" max="7197" width="15.1796875" style="4" customWidth="1"/>
    <col min="7198" max="7198" width="12" style="4" bestFit="1" customWidth="1"/>
    <col min="7199" max="7199" width="14.54296875" style="4" bestFit="1" customWidth="1"/>
    <col min="7200" max="7424" width="11.453125" style="4"/>
    <col min="7425" max="7425" width="19.453125" style="4" customWidth="1"/>
    <col min="7426" max="7427" width="0" style="4" hidden="1" customWidth="1"/>
    <col min="7428" max="7428" width="25.54296875" style="4" customWidth="1"/>
    <col min="7429" max="7429" width="11.26953125" style="4" customWidth="1"/>
    <col min="7430" max="7430" width="9.26953125" style="4" bestFit="1" customWidth="1"/>
    <col min="7431" max="7431" width="29.26953125" style="4" customWidth="1"/>
    <col min="7432" max="7432" width="14.1796875" style="4" customWidth="1"/>
    <col min="7433" max="7433" width="7.54296875" style="4" customWidth="1"/>
    <col min="7434" max="7434" width="11.26953125" style="4" customWidth="1"/>
    <col min="7435" max="7436" width="8.26953125" style="4" customWidth="1"/>
    <col min="7437" max="7437" width="0" style="4" hidden="1" customWidth="1"/>
    <col min="7438" max="7438" width="13.453125" style="4" bestFit="1" customWidth="1"/>
    <col min="7439" max="7440" width="13.453125" style="4" customWidth="1"/>
    <col min="7441" max="7441" width="24" style="4" customWidth="1"/>
    <col min="7442" max="7442" width="23.54296875" style="4" customWidth="1"/>
    <col min="7443" max="7443" width="23.81640625" style="4" customWidth="1"/>
    <col min="7444" max="7444" width="22.54296875" style="4" customWidth="1"/>
    <col min="7445" max="7445" width="0" style="4" hidden="1" customWidth="1"/>
    <col min="7446" max="7446" width="17.54296875" style="4" customWidth="1"/>
    <col min="7447" max="7447" width="8.81640625" style="4" customWidth="1"/>
    <col min="7448" max="7448" width="12.453125" style="4" customWidth="1"/>
    <col min="7449" max="7449" width="8.26953125" style="4" customWidth="1"/>
    <col min="7450" max="7450" width="8.54296875" style="4" bestFit="1" customWidth="1"/>
    <col min="7451" max="7451" width="15.1796875" style="4" customWidth="1"/>
    <col min="7452" max="7452" width="14.1796875" style="4" customWidth="1"/>
    <col min="7453" max="7453" width="15.1796875" style="4" customWidth="1"/>
    <col min="7454" max="7454" width="12" style="4" bestFit="1" customWidth="1"/>
    <col min="7455" max="7455" width="14.54296875" style="4" bestFit="1" customWidth="1"/>
    <col min="7456" max="7680" width="11.453125" style="4"/>
    <col min="7681" max="7681" width="19.453125" style="4" customWidth="1"/>
    <col min="7682" max="7683" width="0" style="4" hidden="1" customWidth="1"/>
    <col min="7684" max="7684" width="25.54296875" style="4" customWidth="1"/>
    <col min="7685" max="7685" width="11.26953125" style="4" customWidth="1"/>
    <col min="7686" max="7686" width="9.26953125" style="4" bestFit="1" customWidth="1"/>
    <col min="7687" max="7687" width="29.26953125" style="4" customWidth="1"/>
    <col min="7688" max="7688" width="14.1796875" style="4" customWidth="1"/>
    <col min="7689" max="7689" width="7.54296875" style="4" customWidth="1"/>
    <col min="7690" max="7690" width="11.26953125" style="4" customWidth="1"/>
    <col min="7691" max="7692" width="8.26953125" style="4" customWidth="1"/>
    <col min="7693" max="7693" width="0" style="4" hidden="1" customWidth="1"/>
    <col min="7694" max="7694" width="13.453125" style="4" bestFit="1" customWidth="1"/>
    <col min="7695" max="7696" width="13.453125" style="4" customWidth="1"/>
    <col min="7697" max="7697" width="24" style="4" customWidth="1"/>
    <col min="7698" max="7698" width="23.54296875" style="4" customWidth="1"/>
    <col min="7699" max="7699" width="23.81640625" style="4" customWidth="1"/>
    <col min="7700" max="7700" width="22.54296875" style="4" customWidth="1"/>
    <col min="7701" max="7701" width="0" style="4" hidden="1" customWidth="1"/>
    <col min="7702" max="7702" width="17.54296875" style="4" customWidth="1"/>
    <col min="7703" max="7703" width="8.81640625" style="4" customWidth="1"/>
    <col min="7704" max="7704" width="12.453125" style="4" customWidth="1"/>
    <col min="7705" max="7705" width="8.26953125" style="4" customWidth="1"/>
    <col min="7706" max="7706" width="8.54296875" style="4" bestFit="1" customWidth="1"/>
    <col min="7707" max="7707" width="15.1796875" style="4" customWidth="1"/>
    <col min="7708" max="7708" width="14.1796875" style="4" customWidth="1"/>
    <col min="7709" max="7709" width="15.1796875" style="4" customWidth="1"/>
    <col min="7710" max="7710" width="12" style="4" bestFit="1" customWidth="1"/>
    <col min="7711" max="7711" width="14.54296875" style="4" bestFit="1" customWidth="1"/>
    <col min="7712" max="7936" width="11.453125" style="4"/>
    <col min="7937" max="7937" width="19.453125" style="4" customWidth="1"/>
    <col min="7938" max="7939" width="0" style="4" hidden="1" customWidth="1"/>
    <col min="7940" max="7940" width="25.54296875" style="4" customWidth="1"/>
    <col min="7941" max="7941" width="11.26953125" style="4" customWidth="1"/>
    <col min="7942" max="7942" width="9.26953125" style="4" bestFit="1" customWidth="1"/>
    <col min="7943" max="7943" width="29.26953125" style="4" customWidth="1"/>
    <col min="7944" max="7944" width="14.1796875" style="4" customWidth="1"/>
    <col min="7945" max="7945" width="7.54296875" style="4" customWidth="1"/>
    <col min="7946" max="7946" width="11.26953125" style="4" customWidth="1"/>
    <col min="7947" max="7948" width="8.26953125" style="4" customWidth="1"/>
    <col min="7949" max="7949" width="0" style="4" hidden="1" customWidth="1"/>
    <col min="7950" max="7950" width="13.453125" style="4" bestFit="1" customWidth="1"/>
    <col min="7951" max="7952" width="13.453125" style="4" customWidth="1"/>
    <col min="7953" max="7953" width="24" style="4" customWidth="1"/>
    <col min="7954" max="7954" width="23.54296875" style="4" customWidth="1"/>
    <col min="7955" max="7955" width="23.81640625" style="4" customWidth="1"/>
    <col min="7956" max="7956" width="22.54296875" style="4" customWidth="1"/>
    <col min="7957" max="7957" width="0" style="4" hidden="1" customWidth="1"/>
    <col min="7958" max="7958" width="17.54296875" style="4" customWidth="1"/>
    <col min="7959" max="7959" width="8.81640625" style="4" customWidth="1"/>
    <col min="7960" max="7960" width="12.453125" style="4" customWidth="1"/>
    <col min="7961" max="7961" width="8.26953125" style="4" customWidth="1"/>
    <col min="7962" max="7962" width="8.54296875" style="4" bestFit="1" customWidth="1"/>
    <col min="7963" max="7963" width="15.1796875" style="4" customWidth="1"/>
    <col min="7964" max="7964" width="14.1796875" style="4" customWidth="1"/>
    <col min="7965" max="7965" width="15.1796875" style="4" customWidth="1"/>
    <col min="7966" max="7966" width="12" style="4" bestFit="1" customWidth="1"/>
    <col min="7967" max="7967" width="14.54296875" style="4" bestFit="1" customWidth="1"/>
    <col min="7968" max="8192" width="11.453125" style="4"/>
    <col min="8193" max="8193" width="19.453125" style="4" customWidth="1"/>
    <col min="8194" max="8195" width="0" style="4" hidden="1" customWidth="1"/>
    <col min="8196" max="8196" width="25.54296875" style="4" customWidth="1"/>
    <col min="8197" max="8197" width="11.26953125" style="4" customWidth="1"/>
    <col min="8198" max="8198" width="9.26953125" style="4" bestFit="1" customWidth="1"/>
    <col min="8199" max="8199" width="29.26953125" style="4" customWidth="1"/>
    <col min="8200" max="8200" width="14.1796875" style="4" customWidth="1"/>
    <col min="8201" max="8201" width="7.54296875" style="4" customWidth="1"/>
    <col min="8202" max="8202" width="11.26953125" style="4" customWidth="1"/>
    <col min="8203" max="8204" width="8.26953125" style="4" customWidth="1"/>
    <col min="8205" max="8205" width="0" style="4" hidden="1" customWidth="1"/>
    <col min="8206" max="8206" width="13.453125" style="4" bestFit="1" customWidth="1"/>
    <col min="8207" max="8208" width="13.453125" style="4" customWidth="1"/>
    <col min="8209" max="8209" width="24" style="4" customWidth="1"/>
    <col min="8210" max="8210" width="23.54296875" style="4" customWidth="1"/>
    <col min="8211" max="8211" width="23.81640625" style="4" customWidth="1"/>
    <col min="8212" max="8212" width="22.54296875" style="4" customWidth="1"/>
    <col min="8213" max="8213" width="0" style="4" hidden="1" customWidth="1"/>
    <col min="8214" max="8214" width="17.54296875" style="4" customWidth="1"/>
    <col min="8215" max="8215" width="8.81640625" style="4" customWidth="1"/>
    <col min="8216" max="8216" width="12.453125" style="4" customWidth="1"/>
    <col min="8217" max="8217" width="8.26953125" style="4" customWidth="1"/>
    <col min="8218" max="8218" width="8.54296875" style="4" bestFit="1" customWidth="1"/>
    <col min="8219" max="8219" width="15.1796875" style="4" customWidth="1"/>
    <col min="8220" max="8220" width="14.1796875" style="4" customWidth="1"/>
    <col min="8221" max="8221" width="15.1796875" style="4" customWidth="1"/>
    <col min="8222" max="8222" width="12" style="4" bestFit="1" customWidth="1"/>
    <col min="8223" max="8223" width="14.54296875" style="4" bestFit="1" customWidth="1"/>
    <col min="8224" max="8448" width="11.453125" style="4"/>
    <col min="8449" max="8449" width="19.453125" style="4" customWidth="1"/>
    <col min="8450" max="8451" width="0" style="4" hidden="1" customWidth="1"/>
    <col min="8452" max="8452" width="25.54296875" style="4" customWidth="1"/>
    <col min="8453" max="8453" width="11.26953125" style="4" customWidth="1"/>
    <col min="8454" max="8454" width="9.26953125" style="4" bestFit="1" customWidth="1"/>
    <col min="8455" max="8455" width="29.26953125" style="4" customWidth="1"/>
    <col min="8456" max="8456" width="14.1796875" style="4" customWidth="1"/>
    <col min="8457" max="8457" width="7.54296875" style="4" customWidth="1"/>
    <col min="8458" max="8458" width="11.26953125" style="4" customWidth="1"/>
    <col min="8459" max="8460" width="8.26953125" style="4" customWidth="1"/>
    <col min="8461" max="8461" width="0" style="4" hidden="1" customWidth="1"/>
    <col min="8462" max="8462" width="13.453125" style="4" bestFit="1" customWidth="1"/>
    <col min="8463" max="8464" width="13.453125" style="4" customWidth="1"/>
    <col min="8465" max="8465" width="24" style="4" customWidth="1"/>
    <col min="8466" max="8466" width="23.54296875" style="4" customWidth="1"/>
    <col min="8467" max="8467" width="23.81640625" style="4" customWidth="1"/>
    <col min="8468" max="8468" width="22.54296875" style="4" customWidth="1"/>
    <col min="8469" max="8469" width="0" style="4" hidden="1" customWidth="1"/>
    <col min="8470" max="8470" width="17.54296875" style="4" customWidth="1"/>
    <col min="8471" max="8471" width="8.81640625" style="4" customWidth="1"/>
    <col min="8472" max="8472" width="12.453125" style="4" customWidth="1"/>
    <col min="8473" max="8473" width="8.26953125" style="4" customWidth="1"/>
    <col min="8474" max="8474" width="8.54296875" style="4" bestFit="1" customWidth="1"/>
    <col min="8475" max="8475" width="15.1796875" style="4" customWidth="1"/>
    <col min="8476" max="8476" width="14.1796875" style="4" customWidth="1"/>
    <col min="8477" max="8477" width="15.1796875" style="4" customWidth="1"/>
    <col min="8478" max="8478" width="12" style="4" bestFit="1" customWidth="1"/>
    <col min="8479" max="8479" width="14.54296875" style="4" bestFit="1" customWidth="1"/>
    <col min="8480" max="8704" width="11.453125" style="4"/>
    <col min="8705" max="8705" width="19.453125" style="4" customWidth="1"/>
    <col min="8706" max="8707" width="0" style="4" hidden="1" customWidth="1"/>
    <col min="8708" max="8708" width="25.54296875" style="4" customWidth="1"/>
    <col min="8709" max="8709" width="11.26953125" style="4" customWidth="1"/>
    <col min="8710" max="8710" width="9.26953125" style="4" bestFit="1" customWidth="1"/>
    <col min="8711" max="8711" width="29.26953125" style="4" customWidth="1"/>
    <col min="8712" max="8712" width="14.1796875" style="4" customWidth="1"/>
    <col min="8713" max="8713" width="7.54296875" style="4" customWidth="1"/>
    <col min="8714" max="8714" width="11.26953125" style="4" customWidth="1"/>
    <col min="8715" max="8716" width="8.26953125" style="4" customWidth="1"/>
    <col min="8717" max="8717" width="0" style="4" hidden="1" customWidth="1"/>
    <col min="8718" max="8718" width="13.453125" style="4" bestFit="1" customWidth="1"/>
    <col min="8719" max="8720" width="13.453125" style="4" customWidth="1"/>
    <col min="8721" max="8721" width="24" style="4" customWidth="1"/>
    <col min="8722" max="8722" width="23.54296875" style="4" customWidth="1"/>
    <col min="8723" max="8723" width="23.81640625" style="4" customWidth="1"/>
    <col min="8724" max="8724" width="22.54296875" style="4" customWidth="1"/>
    <col min="8725" max="8725" width="0" style="4" hidden="1" customWidth="1"/>
    <col min="8726" max="8726" width="17.54296875" style="4" customWidth="1"/>
    <col min="8727" max="8727" width="8.81640625" style="4" customWidth="1"/>
    <col min="8728" max="8728" width="12.453125" style="4" customWidth="1"/>
    <col min="8729" max="8729" width="8.26953125" style="4" customWidth="1"/>
    <col min="8730" max="8730" width="8.54296875" style="4" bestFit="1" customWidth="1"/>
    <col min="8731" max="8731" width="15.1796875" style="4" customWidth="1"/>
    <col min="8732" max="8732" width="14.1796875" style="4" customWidth="1"/>
    <col min="8733" max="8733" width="15.1796875" style="4" customWidth="1"/>
    <col min="8734" max="8734" width="12" style="4" bestFit="1" customWidth="1"/>
    <col min="8735" max="8735" width="14.54296875" style="4" bestFit="1" customWidth="1"/>
    <col min="8736" max="8960" width="11.453125" style="4"/>
    <col min="8961" max="8961" width="19.453125" style="4" customWidth="1"/>
    <col min="8962" max="8963" width="0" style="4" hidden="1" customWidth="1"/>
    <col min="8964" max="8964" width="25.54296875" style="4" customWidth="1"/>
    <col min="8965" max="8965" width="11.26953125" style="4" customWidth="1"/>
    <col min="8966" max="8966" width="9.26953125" style="4" bestFit="1" customWidth="1"/>
    <col min="8967" max="8967" width="29.26953125" style="4" customWidth="1"/>
    <col min="8968" max="8968" width="14.1796875" style="4" customWidth="1"/>
    <col min="8969" max="8969" width="7.54296875" style="4" customWidth="1"/>
    <col min="8970" max="8970" width="11.26953125" style="4" customWidth="1"/>
    <col min="8971" max="8972" width="8.26953125" style="4" customWidth="1"/>
    <col min="8973" max="8973" width="0" style="4" hidden="1" customWidth="1"/>
    <col min="8974" max="8974" width="13.453125" style="4" bestFit="1" customWidth="1"/>
    <col min="8975" max="8976" width="13.453125" style="4" customWidth="1"/>
    <col min="8977" max="8977" width="24" style="4" customWidth="1"/>
    <col min="8978" max="8978" width="23.54296875" style="4" customWidth="1"/>
    <col min="8979" max="8979" width="23.81640625" style="4" customWidth="1"/>
    <col min="8980" max="8980" width="22.54296875" style="4" customWidth="1"/>
    <col min="8981" max="8981" width="0" style="4" hidden="1" customWidth="1"/>
    <col min="8982" max="8982" width="17.54296875" style="4" customWidth="1"/>
    <col min="8983" max="8983" width="8.81640625" style="4" customWidth="1"/>
    <col min="8984" max="8984" width="12.453125" style="4" customWidth="1"/>
    <col min="8985" max="8985" width="8.26953125" style="4" customWidth="1"/>
    <col min="8986" max="8986" width="8.54296875" style="4" bestFit="1" customWidth="1"/>
    <col min="8987" max="8987" width="15.1796875" style="4" customWidth="1"/>
    <col min="8988" max="8988" width="14.1796875" style="4" customWidth="1"/>
    <col min="8989" max="8989" width="15.1796875" style="4" customWidth="1"/>
    <col min="8990" max="8990" width="12" style="4" bestFit="1" customWidth="1"/>
    <col min="8991" max="8991" width="14.54296875" style="4" bestFit="1" customWidth="1"/>
    <col min="8992" max="9216" width="11.453125" style="4"/>
    <col min="9217" max="9217" width="19.453125" style="4" customWidth="1"/>
    <col min="9218" max="9219" width="0" style="4" hidden="1" customWidth="1"/>
    <col min="9220" max="9220" width="25.54296875" style="4" customWidth="1"/>
    <col min="9221" max="9221" width="11.26953125" style="4" customWidth="1"/>
    <col min="9222" max="9222" width="9.26953125" style="4" bestFit="1" customWidth="1"/>
    <col min="9223" max="9223" width="29.26953125" style="4" customWidth="1"/>
    <col min="9224" max="9224" width="14.1796875" style="4" customWidth="1"/>
    <col min="9225" max="9225" width="7.54296875" style="4" customWidth="1"/>
    <col min="9226" max="9226" width="11.26953125" style="4" customWidth="1"/>
    <col min="9227" max="9228" width="8.26953125" style="4" customWidth="1"/>
    <col min="9229" max="9229" width="0" style="4" hidden="1" customWidth="1"/>
    <col min="9230" max="9230" width="13.453125" style="4" bestFit="1" customWidth="1"/>
    <col min="9231" max="9232" width="13.453125" style="4" customWidth="1"/>
    <col min="9233" max="9233" width="24" style="4" customWidth="1"/>
    <col min="9234" max="9234" width="23.54296875" style="4" customWidth="1"/>
    <col min="9235" max="9235" width="23.81640625" style="4" customWidth="1"/>
    <col min="9236" max="9236" width="22.54296875" style="4" customWidth="1"/>
    <col min="9237" max="9237" width="0" style="4" hidden="1" customWidth="1"/>
    <col min="9238" max="9238" width="17.54296875" style="4" customWidth="1"/>
    <col min="9239" max="9239" width="8.81640625" style="4" customWidth="1"/>
    <col min="9240" max="9240" width="12.453125" style="4" customWidth="1"/>
    <col min="9241" max="9241" width="8.26953125" style="4" customWidth="1"/>
    <col min="9242" max="9242" width="8.54296875" style="4" bestFit="1" customWidth="1"/>
    <col min="9243" max="9243" width="15.1796875" style="4" customWidth="1"/>
    <col min="9244" max="9244" width="14.1796875" style="4" customWidth="1"/>
    <col min="9245" max="9245" width="15.1796875" style="4" customWidth="1"/>
    <col min="9246" max="9246" width="12" style="4" bestFit="1" customWidth="1"/>
    <col min="9247" max="9247" width="14.54296875" style="4" bestFit="1" customWidth="1"/>
    <col min="9248" max="9472" width="11.453125" style="4"/>
    <col min="9473" max="9473" width="19.453125" style="4" customWidth="1"/>
    <col min="9474" max="9475" width="0" style="4" hidden="1" customWidth="1"/>
    <col min="9476" max="9476" width="25.54296875" style="4" customWidth="1"/>
    <col min="9477" max="9477" width="11.26953125" style="4" customWidth="1"/>
    <col min="9478" max="9478" width="9.26953125" style="4" bestFit="1" customWidth="1"/>
    <col min="9479" max="9479" width="29.26953125" style="4" customWidth="1"/>
    <col min="9480" max="9480" width="14.1796875" style="4" customWidth="1"/>
    <col min="9481" max="9481" width="7.54296875" style="4" customWidth="1"/>
    <col min="9482" max="9482" width="11.26953125" style="4" customWidth="1"/>
    <col min="9483" max="9484" width="8.26953125" style="4" customWidth="1"/>
    <col min="9485" max="9485" width="0" style="4" hidden="1" customWidth="1"/>
    <col min="9486" max="9486" width="13.453125" style="4" bestFit="1" customWidth="1"/>
    <col min="9487" max="9488" width="13.453125" style="4" customWidth="1"/>
    <col min="9489" max="9489" width="24" style="4" customWidth="1"/>
    <col min="9490" max="9490" width="23.54296875" style="4" customWidth="1"/>
    <col min="9491" max="9491" width="23.81640625" style="4" customWidth="1"/>
    <col min="9492" max="9492" width="22.54296875" style="4" customWidth="1"/>
    <col min="9493" max="9493" width="0" style="4" hidden="1" customWidth="1"/>
    <col min="9494" max="9494" width="17.54296875" style="4" customWidth="1"/>
    <col min="9495" max="9495" width="8.81640625" style="4" customWidth="1"/>
    <col min="9496" max="9496" width="12.453125" style="4" customWidth="1"/>
    <col min="9497" max="9497" width="8.26953125" style="4" customWidth="1"/>
    <col min="9498" max="9498" width="8.54296875" style="4" bestFit="1" customWidth="1"/>
    <col min="9499" max="9499" width="15.1796875" style="4" customWidth="1"/>
    <col min="9500" max="9500" width="14.1796875" style="4" customWidth="1"/>
    <col min="9501" max="9501" width="15.1796875" style="4" customWidth="1"/>
    <col min="9502" max="9502" width="12" style="4" bestFit="1" customWidth="1"/>
    <col min="9503" max="9503" width="14.54296875" style="4" bestFit="1" customWidth="1"/>
    <col min="9504" max="9728" width="11.453125" style="4"/>
    <col min="9729" max="9729" width="19.453125" style="4" customWidth="1"/>
    <col min="9730" max="9731" width="0" style="4" hidden="1" customWidth="1"/>
    <col min="9732" max="9732" width="25.54296875" style="4" customWidth="1"/>
    <col min="9733" max="9733" width="11.26953125" style="4" customWidth="1"/>
    <col min="9734" max="9734" width="9.26953125" style="4" bestFit="1" customWidth="1"/>
    <col min="9735" max="9735" width="29.26953125" style="4" customWidth="1"/>
    <col min="9736" max="9736" width="14.1796875" style="4" customWidth="1"/>
    <col min="9737" max="9737" width="7.54296875" style="4" customWidth="1"/>
    <col min="9738" max="9738" width="11.26953125" style="4" customWidth="1"/>
    <col min="9739" max="9740" width="8.26953125" style="4" customWidth="1"/>
    <col min="9741" max="9741" width="0" style="4" hidden="1" customWidth="1"/>
    <col min="9742" max="9742" width="13.453125" style="4" bestFit="1" customWidth="1"/>
    <col min="9743" max="9744" width="13.453125" style="4" customWidth="1"/>
    <col min="9745" max="9745" width="24" style="4" customWidth="1"/>
    <col min="9746" max="9746" width="23.54296875" style="4" customWidth="1"/>
    <col min="9747" max="9747" width="23.81640625" style="4" customWidth="1"/>
    <col min="9748" max="9748" width="22.54296875" style="4" customWidth="1"/>
    <col min="9749" max="9749" width="0" style="4" hidden="1" customWidth="1"/>
    <col min="9750" max="9750" width="17.54296875" style="4" customWidth="1"/>
    <col min="9751" max="9751" width="8.81640625" style="4" customWidth="1"/>
    <col min="9752" max="9752" width="12.453125" style="4" customWidth="1"/>
    <col min="9753" max="9753" width="8.26953125" style="4" customWidth="1"/>
    <col min="9754" max="9754" width="8.54296875" style="4" bestFit="1" customWidth="1"/>
    <col min="9755" max="9755" width="15.1796875" style="4" customWidth="1"/>
    <col min="9756" max="9756" width="14.1796875" style="4" customWidth="1"/>
    <col min="9757" max="9757" width="15.1796875" style="4" customWidth="1"/>
    <col min="9758" max="9758" width="12" style="4" bestFit="1" customWidth="1"/>
    <col min="9759" max="9759" width="14.54296875" style="4" bestFit="1" customWidth="1"/>
    <col min="9760" max="9984" width="11.453125" style="4"/>
    <col min="9985" max="9985" width="19.453125" style="4" customWidth="1"/>
    <col min="9986" max="9987" width="0" style="4" hidden="1" customWidth="1"/>
    <col min="9988" max="9988" width="25.54296875" style="4" customWidth="1"/>
    <col min="9989" max="9989" width="11.26953125" style="4" customWidth="1"/>
    <col min="9990" max="9990" width="9.26953125" style="4" bestFit="1" customWidth="1"/>
    <col min="9991" max="9991" width="29.26953125" style="4" customWidth="1"/>
    <col min="9992" max="9992" width="14.1796875" style="4" customWidth="1"/>
    <col min="9993" max="9993" width="7.54296875" style="4" customWidth="1"/>
    <col min="9994" max="9994" width="11.26953125" style="4" customWidth="1"/>
    <col min="9995" max="9996" width="8.26953125" style="4" customWidth="1"/>
    <col min="9997" max="9997" width="0" style="4" hidden="1" customWidth="1"/>
    <col min="9998" max="9998" width="13.453125" style="4" bestFit="1" customWidth="1"/>
    <col min="9999" max="10000" width="13.453125" style="4" customWidth="1"/>
    <col min="10001" max="10001" width="24" style="4" customWidth="1"/>
    <col min="10002" max="10002" width="23.54296875" style="4" customWidth="1"/>
    <col min="10003" max="10003" width="23.81640625" style="4" customWidth="1"/>
    <col min="10004" max="10004" width="22.54296875" style="4" customWidth="1"/>
    <col min="10005" max="10005" width="0" style="4" hidden="1" customWidth="1"/>
    <col min="10006" max="10006" width="17.54296875" style="4" customWidth="1"/>
    <col min="10007" max="10007" width="8.81640625" style="4" customWidth="1"/>
    <col min="10008" max="10008" width="12.453125" style="4" customWidth="1"/>
    <col min="10009" max="10009" width="8.26953125" style="4" customWidth="1"/>
    <col min="10010" max="10010" width="8.54296875" style="4" bestFit="1" customWidth="1"/>
    <col min="10011" max="10011" width="15.1796875" style="4" customWidth="1"/>
    <col min="10012" max="10012" width="14.1796875" style="4" customWidth="1"/>
    <col min="10013" max="10013" width="15.1796875" style="4" customWidth="1"/>
    <col min="10014" max="10014" width="12" style="4" bestFit="1" customWidth="1"/>
    <col min="10015" max="10015" width="14.54296875" style="4" bestFit="1" customWidth="1"/>
    <col min="10016" max="10240" width="11.453125" style="4"/>
    <col min="10241" max="10241" width="19.453125" style="4" customWidth="1"/>
    <col min="10242" max="10243" width="0" style="4" hidden="1" customWidth="1"/>
    <col min="10244" max="10244" width="25.54296875" style="4" customWidth="1"/>
    <col min="10245" max="10245" width="11.26953125" style="4" customWidth="1"/>
    <col min="10246" max="10246" width="9.26953125" style="4" bestFit="1" customWidth="1"/>
    <col min="10247" max="10247" width="29.26953125" style="4" customWidth="1"/>
    <col min="10248" max="10248" width="14.1796875" style="4" customWidth="1"/>
    <col min="10249" max="10249" width="7.54296875" style="4" customWidth="1"/>
    <col min="10250" max="10250" width="11.26953125" style="4" customWidth="1"/>
    <col min="10251" max="10252" width="8.26953125" style="4" customWidth="1"/>
    <col min="10253" max="10253" width="0" style="4" hidden="1" customWidth="1"/>
    <col min="10254" max="10254" width="13.453125" style="4" bestFit="1" customWidth="1"/>
    <col min="10255" max="10256" width="13.453125" style="4" customWidth="1"/>
    <col min="10257" max="10257" width="24" style="4" customWidth="1"/>
    <col min="10258" max="10258" width="23.54296875" style="4" customWidth="1"/>
    <col min="10259" max="10259" width="23.81640625" style="4" customWidth="1"/>
    <col min="10260" max="10260" width="22.54296875" style="4" customWidth="1"/>
    <col min="10261" max="10261" width="0" style="4" hidden="1" customWidth="1"/>
    <col min="10262" max="10262" width="17.54296875" style="4" customWidth="1"/>
    <col min="10263" max="10263" width="8.81640625" style="4" customWidth="1"/>
    <col min="10264" max="10264" width="12.453125" style="4" customWidth="1"/>
    <col min="10265" max="10265" width="8.26953125" style="4" customWidth="1"/>
    <col min="10266" max="10266" width="8.54296875" style="4" bestFit="1" customWidth="1"/>
    <col min="10267" max="10267" width="15.1796875" style="4" customWidth="1"/>
    <col min="10268" max="10268" width="14.1796875" style="4" customWidth="1"/>
    <col min="10269" max="10269" width="15.1796875" style="4" customWidth="1"/>
    <col min="10270" max="10270" width="12" style="4" bestFit="1" customWidth="1"/>
    <col min="10271" max="10271" width="14.54296875" style="4" bestFit="1" customWidth="1"/>
    <col min="10272" max="10496" width="11.453125" style="4"/>
    <col min="10497" max="10497" width="19.453125" style="4" customWidth="1"/>
    <col min="10498" max="10499" width="0" style="4" hidden="1" customWidth="1"/>
    <col min="10500" max="10500" width="25.54296875" style="4" customWidth="1"/>
    <col min="10501" max="10501" width="11.26953125" style="4" customWidth="1"/>
    <col min="10502" max="10502" width="9.26953125" style="4" bestFit="1" customWidth="1"/>
    <col min="10503" max="10503" width="29.26953125" style="4" customWidth="1"/>
    <col min="10504" max="10504" width="14.1796875" style="4" customWidth="1"/>
    <col min="10505" max="10505" width="7.54296875" style="4" customWidth="1"/>
    <col min="10506" max="10506" width="11.26953125" style="4" customWidth="1"/>
    <col min="10507" max="10508" width="8.26953125" style="4" customWidth="1"/>
    <col min="10509" max="10509" width="0" style="4" hidden="1" customWidth="1"/>
    <col min="10510" max="10510" width="13.453125" style="4" bestFit="1" customWidth="1"/>
    <col min="10511" max="10512" width="13.453125" style="4" customWidth="1"/>
    <col min="10513" max="10513" width="24" style="4" customWidth="1"/>
    <col min="10514" max="10514" width="23.54296875" style="4" customWidth="1"/>
    <col min="10515" max="10515" width="23.81640625" style="4" customWidth="1"/>
    <col min="10516" max="10516" width="22.54296875" style="4" customWidth="1"/>
    <col min="10517" max="10517" width="0" style="4" hidden="1" customWidth="1"/>
    <col min="10518" max="10518" width="17.54296875" style="4" customWidth="1"/>
    <col min="10519" max="10519" width="8.81640625" style="4" customWidth="1"/>
    <col min="10520" max="10520" width="12.453125" style="4" customWidth="1"/>
    <col min="10521" max="10521" width="8.26953125" style="4" customWidth="1"/>
    <col min="10522" max="10522" width="8.54296875" style="4" bestFit="1" customWidth="1"/>
    <col min="10523" max="10523" width="15.1796875" style="4" customWidth="1"/>
    <col min="10524" max="10524" width="14.1796875" style="4" customWidth="1"/>
    <col min="10525" max="10525" width="15.1796875" style="4" customWidth="1"/>
    <col min="10526" max="10526" width="12" style="4" bestFit="1" customWidth="1"/>
    <col min="10527" max="10527" width="14.54296875" style="4" bestFit="1" customWidth="1"/>
    <col min="10528" max="10752" width="11.453125" style="4"/>
    <col min="10753" max="10753" width="19.453125" style="4" customWidth="1"/>
    <col min="10754" max="10755" width="0" style="4" hidden="1" customWidth="1"/>
    <col min="10756" max="10756" width="25.54296875" style="4" customWidth="1"/>
    <col min="10757" max="10757" width="11.26953125" style="4" customWidth="1"/>
    <col min="10758" max="10758" width="9.26953125" style="4" bestFit="1" customWidth="1"/>
    <col min="10759" max="10759" width="29.26953125" style="4" customWidth="1"/>
    <col min="10760" max="10760" width="14.1796875" style="4" customWidth="1"/>
    <col min="10761" max="10761" width="7.54296875" style="4" customWidth="1"/>
    <col min="10762" max="10762" width="11.26953125" style="4" customWidth="1"/>
    <col min="10763" max="10764" width="8.26953125" style="4" customWidth="1"/>
    <col min="10765" max="10765" width="0" style="4" hidden="1" customWidth="1"/>
    <col min="10766" max="10766" width="13.453125" style="4" bestFit="1" customWidth="1"/>
    <col min="10767" max="10768" width="13.453125" style="4" customWidth="1"/>
    <col min="10769" max="10769" width="24" style="4" customWidth="1"/>
    <col min="10770" max="10770" width="23.54296875" style="4" customWidth="1"/>
    <col min="10771" max="10771" width="23.81640625" style="4" customWidth="1"/>
    <col min="10772" max="10772" width="22.54296875" style="4" customWidth="1"/>
    <col min="10773" max="10773" width="0" style="4" hidden="1" customWidth="1"/>
    <col min="10774" max="10774" width="17.54296875" style="4" customWidth="1"/>
    <col min="10775" max="10775" width="8.81640625" style="4" customWidth="1"/>
    <col min="10776" max="10776" width="12.453125" style="4" customWidth="1"/>
    <col min="10777" max="10777" width="8.26953125" style="4" customWidth="1"/>
    <col min="10778" max="10778" width="8.54296875" style="4" bestFit="1" customWidth="1"/>
    <col min="10779" max="10779" width="15.1796875" style="4" customWidth="1"/>
    <col min="10780" max="10780" width="14.1796875" style="4" customWidth="1"/>
    <col min="10781" max="10781" width="15.1796875" style="4" customWidth="1"/>
    <col min="10782" max="10782" width="12" style="4" bestFit="1" customWidth="1"/>
    <col min="10783" max="10783" width="14.54296875" style="4" bestFit="1" customWidth="1"/>
    <col min="10784" max="11008" width="11.453125" style="4"/>
    <col min="11009" max="11009" width="19.453125" style="4" customWidth="1"/>
    <col min="11010" max="11011" width="0" style="4" hidden="1" customWidth="1"/>
    <col min="11012" max="11012" width="25.54296875" style="4" customWidth="1"/>
    <col min="11013" max="11013" width="11.26953125" style="4" customWidth="1"/>
    <col min="11014" max="11014" width="9.26953125" style="4" bestFit="1" customWidth="1"/>
    <col min="11015" max="11015" width="29.26953125" style="4" customWidth="1"/>
    <col min="11016" max="11016" width="14.1796875" style="4" customWidth="1"/>
    <col min="11017" max="11017" width="7.54296875" style="4" customWidth="1"/>
    <col min="11018" max="11018" width="11.26953125" style="4" customWidth="1"/>
    <col min="11019" max="11020" width="8.26953125" style="4" customWidth="1"/>
    <col min="11021" max="11021" width="0" style="4" hidden="1" customWidth="1"/>
    <col min="11022" max="11022" width="13.453125" style="4" bestFit="1" customWidth="1"/>
    <col min="11023" max="11024" width="13.453125" style="4" customWidth="1"/>
    <col min="11025" max="11025" width="24" style="4" customWidth="1"/>
    <col min="11026" max="11026" width="23.54296875" style="4" customWidth="1"/>
    <col min="11027" max="11027" width="23.81640625" style="4" customWidth="1"/>
    <col min="11028" max="11028" width="22.54296875" style="4" customWidth="1"/>
    <col min="11029" max="11029" width="0" style="4" hidden="1" customWidth="1"/>
    <col min="11030" max="11030" width="17.54296875" style="4" customWidth="1"/>
    <col min="11031" max="11031" width="8.81640625" style="4" customWidth="1"/>
    <col min="11032" max="11032" width="12.453125" style="4" customWidth="1"/>
    <col min="11033" max="11033" width="8.26953125" style="4" customWidth="1"/>
    <col min="11034" max="11034" width="8.54296875" style="4" bestFit="1" customWidth="1"/>
    <col min="11035" max="11035" width="15.1796875" style="4" customWidth="1"/>
    <col min="11036" max="11036" width="14.1796875" style="4" customWidth="1"/>
    <col min="11037" max="11037" width="15.1796875" style="4" customWidth="1"/>
    <col min="11038" max="11038" width="12" style="4" bestFit="1" customWidth="1"/>
    <col min="11039" max="11039" width="14.54296875" style="4" bestFit="1" customWidth="1"/>
    <col min="11040" max="11264" width="11.453125" style="4"/>
    <col min="11265" max="11265" width="19.453125" style="4" customWidth="1"/>
    <col min="11266" max="11267" width="0" style="4" hidden="1" customWidth="1"/>
    <col min="11268" max="11268" width="25.54296875" style="4" customWidth="1"/>
    <col min="11269" max="11269" width="11.26953125" style="4" customWidth="1"/>
    <col min="11270" max="11270" width="9.26953125" style="4" bestFit="1" customWidth="1"/>
    <col min="11271" max="11271" width="29.26953125" style="4" customWidth="1"/>
    <col min="11272" max="11272" width="14.1796875" style="4" customWidth="1"/>
    <col min="11273" max="11273" width="7.54296875" style="4" customWidth="1"/>
    <col min="11274" max="11274" width="11.26953125" style="4" customWidth="1"/>
    <col min="11275" max="11276" width="8.26953125" style="4" customWidth="1"/>
    <col min="11277" max="11277" width="0" style="4" hidden="1" customWidth="1"/>
    <col min="11278" max="11278" width="13.453125" style="4" bestFit="1" customWidth="1"/>
    <col min="11279" max="11280" width="13.453125" style="4" customWidth="1"/>
    <col min="11281" max="11281" width="24" style="4" customWidth="1"/>
    <col min="11282" max="11282" width="23.54296875" style="4" customWidth="1"/>
    <col min="11283" max="11283" width="23.81640625" style="4" customWidth="1"/>
    <col min="11284" max="11284" width="22.54296875" style="4" customWidth="1"/>
    <col min="11285" max="11285" width="0" style="4" hidden="1" customWidth="1"/>
    <col min="11286" max="11286" width="17.54296875" style="4" customWidth="1"/>
    <col min="11287" max="11287" width="8.81640625" style="4" customWidth="1"/>
    <col min="11288" max="11288" width="12.453125" style="4" customWidth="1"/>
    <col min="11289" max="11289" width="8.26953125" style="4" customWidth="1"/>
    <col min="11290" max="11290" width="8.54296875" style="4" bestFit="1" customWidth="1"/>
    <col min="11291" max="11291" width="15.1796875" style="4" customWidth="1"/>
    <col min="11292" max="11292" width="14.1796875" style="4" customWidth="1"/>
    <col min="11293" max="11293" width="15.1796875" style="4" customWidth="1"/>
    <col min="11294" max="11294" width="12" style="4" bestFit="1" customWidth="1"/>
    <col min="11295" max="11295" width="14.54296875" style="4" bestFit="1" customWidth="1"/>
    <col min="11296" max="11520" width="11.453125" style="4"/>
    <col min="11521" max="11521" width="19.453125" style="4" customWidth="1"/>
    <col min="11522" max="11523" width="0" style="4" hidden="1" customWidth="1"/>
    <col min="11524" max="11524" width="25.54296875" style="4" customWidth="1"/>
    <col min="11525" max="11525" width="11.26953125" style="4" customWidth="1"/>
    <col min="11526" max="11526" width="9.26953125" style="4" bestFit="1" customWidth="1"/>
    <col min="11527" max="11527" width="29.26953125" style="4" customWidth="1"/>
    <col min="11528" max="11528" width="14.1796875" style="4" customWidth="1"/>
    <col min="11529" max="11529" width="7.54296875" style="4" customWidth="1"/>
    <col min="11530" max="11530" width="11.26953125" style="4" customWidth="1"/>
    <col min="11531" max="11532" width="8.26953125" style="4" customWidth="1"/>
    <col min="11533" max="11533" width="0" style="4" hidden="1" customWidth="1"/>
    <col min="11534" max="11534" width="13.453125" style="4" bestFit="1" customWidth="1"/>
    <col min="11535" max="11536" width="13.453125" style="4" customWidth="1"/>
    <col min="11537" max="11537" width="24" style="4" customWidth="1"/>
    <col min="11538" max="11538" width="23.54296875" style="4" customWidth="1"/>
    <col min="11539" max="11539" width="23.81640625" style="4" customWidth="1"/>
    <col min="11540" max="11540" width="22.54296875" style="4" customWidth="1"/>
    <col min="11541" max="11541" width="0" style="4" hidden="1" customWidth="1"/>
    <col min="11542" max="11542" width="17.54296875" style="4" customWidth="1"/>
    <col min="11543" max="11543" width="8.81640625" style="4" customWidth="1"/>
    <col min="11544" max="11544" width="12.453125" style="4" customWidth="1"/>
    <col min="11545" max="11545" width="8.26953125" style="4" customWidth="1"/>
    <col min="11546" max="11546" width="8.54296875" style="4" bestFit="1" customWidth="1"/>
    <col min="11547" max="11547" width="15.1796875" style="4" customWidth="1"/>
    <col min="11548" max="11548" width="14.1796875" style="4" customWidth="1"/>
    <col min="11549" max="11549" width="15.1796875" style="4" customWidth="1"/>
    <col min="11550" max="11550" width="12" style="4" bestFit="1" customWidth="1"/>
    <col min="11551" max="11551" width="14.54296875" style="4" bestFit="1" customWidth="1"/>
    <col min="11552" max="11776" width="11.453125" style="4"/>
    <col min="11777" max="11777" width="19.453125" style="4" customWidth="1"/>
    <col min="11778" max="11779" width="0" style="4" hidden="1" customWidth="1"/>
    <col min="11780" max="11780" width="25.54296875" style="4" customWidth="1"/>
    <col min="11781" max="11781" width="11.26953125" style="4" customWidth="1"/>
    <col min="11782" max="11782" width="9.26953125" style="4" bestFit="1" customWidth="1"/>
    <col min="11783" max="11783" width="29.26953125" style="4" customWidth="1"/>
    <col min="11784" max="11784" width="14.1796875" style="4" customWidth="1"/>
    <col min="11785" max="11785" width="7.54296875" style="4" customWidth="1"/>
    <col min="11786" max="11786" width="11.26953125" style="4" customWidth="1"/>
    <col min="11787" max="11788" width="8.26953125" style="4" customWidth="1"/>
    <col min="11789" max="11789" width="0" style="4" hidden="1" customWidth="1"/>
    <col min="11790" max="11790" width="13.453125" style="4" bestFit="1" customWidth="1"/>
    <col min="11791" max="11792" width="13.453125" style="4" customWidth="1"/>
    <col min="11793" max="11793" width="24" style="4" customWidth="1"/>
    <col min="11794" max="11794" width="23.54296875" style="4" customWidth="1"/>
    <col min="11795" max="11795" width="23.81640625" style="4" customWidth="1"/>
    <col min="11796" max="11796" width="22.54296875" style="4" customWidth="1"/>
    <col min="11797" max="11797" width="0" style="4" hidden="1" customWidth="1"/>
    <col min="11798" max="11798" width="17.54296875" style="4" customWidth="1"/>
    <col min="11799" max="11799" width="8.81640625" style="4" customWidth="1"/>
    <col min="11800" max="11800" width="12.453125" style="4" customWidth="1"/>
    <col min="11801" max="11801" width="8.26953125" style="4" customWidth="1"/>
    <col min="11802" max="11802" width="8.54296875" style="4" bestFit="1" customWidth="1"/>
    <col min="11803" max="11803" width="15.1796875" style="4" customWidth="1"/>
    <col min="11804" max="11804" width="14.1796875" style="4" customWidth="1"/>
    <col min="11805" max="11805" width="15.1796875" style="4" customWidth="1"/>
    <col min="11806" max="11806" width="12" style="4" bestFit="1" customWidth="1"/>
    <col min="11807" max="11807" width="14.54296875" style="4" bestFit="1" customWidth="1"/>
    <col min="11808" max="12032" width="11.453125" style="4"/>
    <col min="12033" max="12033" width="19.453125" style="4" customWidth="1"/>
    <col min="12034" max="12035" width="0" style="4" hidden="1" customWidth="1"/>
    <col min="12036" max="12036" width="25.54296875" style="4" customWidth="1"/>
    <col min="12037" max="12037" width="11.26953125" style="4" customWidth="1"/>
    <col min="12038" max="12038" width="9.26953125" style="4" bestFit="1" customWidth="1"/>
    <col min="12039" max="12039" width="29.26953125" style="4" customWidth="1"/>
    <col min="12040" max="12040" width="14.1796875" style="4" customWidth="1"/>
    <col min="12041" max="12041" width="7.54296875" style="4" customWidth="1"/>
    <col min="12042" max="12042" width="11.26953125" style="4" customWidth="1"/>
    <col min="12043" max="12044" width="8.26953125" style="4" customWidth="1"/>
    <col min="12045" max="12045" width="0" style="4" hidden="1" customWidth="1"/>
    <col min="12046" max="12046" width="13.453125" style="4" bestFit="1" customWidth="1"/>
    <col min="12047" max="12048" width="13.453125" style="4" customWidth="1"/>
    <col min="12049" max="12049" width="24" style="4" customWidth="1"/>
    <col min="12050" max="12050" width="23.54296875" style="4" customWidth="1"/>
    <col min="12051" max="12051" width="23.81640625" style="4" customWidth="1"/>
    <col min="12052" max="12052" width="22.54296875" style="4" customWidth="1"/>
    <col min="12053" max="12053" width="0" style="4" hidden="1" customWidth="1"/>
    <col min="12054" max="12054" width="17.54296875" style="4" customWidth="1"/>
    <col min="12055" max="12055" width="8.81640625" style="4" customWidth="1"/>
    <col min="12056" max="12056" width="12.453125" style="4" customWidth="1"/>
    <col min="12057" max="12057" width="8.26953125" style="4" customWidth="1"/>
    <col min="12058" max="12058" width="8.54296875" style="4" bestFit="1" customWidth="1"/>
    <col min="12059" max="12059" width="15.1796875" style="4" customWidth="1"/>
    <col min="12060" max="12060" width="14.1796875" style="4" customWidth="1"/>
    <col min="12061" max="12061" width="15.1796875" style="4" customWidth="1"/>
    <col min="12062" max="12062" width="12" style="4" bestFit="1" customWidth="1"/>
    <col min="12063" max="12063" width="14.54296875" style="4" bestFit="1" customWidth="1"/>
    <col min="12064" max="12288" width="11.453125" style="4"/>
    <col min="12289" max="12289" width="19.453125" style="4" customWidth="1"/>
    <col min="12290" max="12291" width="0" style="4" hidden="1" customWidth="1"/>
    <col min="12292" max="12292" width="25.54296875" style="4" customWidth="1"/>
    <col min="12293" max="12293" width="11.26953125" style="4" customWidth="1"/>
    <col min="12294" max="12294" width="9.26953125" style="4" bestFit="1" customWidth="1"/>
    <col min="12295" max="12295" width="29.26953125" style="4" customWidth="1"/>
    <col min="12296" max="12296" width="14.1796875" style="4" customWidth="1"/>
    <col min="12297" max="12297" width="7.54296875" style="4" customWidth="1"/>
    <col min="12298" max="12298" width="11.26953125" style="4" customWidth="1"/>
    <col min="12299" max="12300" width="8.26953125" style="4" customWidth="1"/>
    <col min="12301" max="12301" width="0" style="4" hidden="1" customWidth="1"/>
    <col min="12302" max="12302" width="13.453125" style="4" bestFit="1" customWidth="1"/>
    <col min="12303" max="12304" width="13.453125" style="4" customWidth="1"/>
    <col min="12305" max="12305" width="24" style="4" customWidth="1"/>
    <col min="12306" max="12306" width="23.54296875" style="4" customWidth="1"/>
    <col min="12307" max="12307" width="23.81640625" style="4" customWidth="1"/>
    <col min="12308" max="12308" width="22.54296875" style="4" customWidth="1"/>
    <col min="12309" max="12309" width="0" style="4" hidden="1" customWidth="1"/>
    <col min="12310" max="12310" width="17.54296875" style="4" customWidth="1"/>
    <col min="12311" max="12311" width="8.81640625" style="4" customWidth="1"/>
    <col min="12312" max="12312" width="12.453125" style="4" customWidth="1"/>
    <col min="12313" max="12313" width="8.26953125" style="4" customWidth="1"/>
    <col min="12314" max="12314" width="8.54296875" style="4" bestFit="1" customWidth="1"/>
    <col min="12315" max="12315" width="15.1796875" style="4" customWidth="1"/>
    <col min="12316" max="12316" width="14.1796875" style="4" customWidth="1"/>
    <col min="12317" max="12317" width="15.1796875" style="4" customWidth="1"/>
    <col min="12318" max="12318" width="12" style="4" bestFit="1" customWidth="1"/>
    <col min="12319" max="12319" width="14.54296875" style="4" bestFit="1" customWidth="1"/>
    <col min="12320" max="12544" width="11.453125" style="4"/>
    <col min="12545" max="12545" width="19.453125" style="4" customWidth="1"/>
    <col min="12546" max="12547" width="0" style="4" hidden="1" customWidth="1"/>
    <col min="12548" max="12548" width="25.54296875" style="4" customWidth="1"/>
    <col min="12549" max="12549" width="11.26953125" style="4" customWidth="1"/>
    <col min="12550" max="12550" width="9.26953125" style="4" bestFit="1" customWidth="1"/>
    <col min="12551" max="12551" width="29.26953125" style="4" customWidth="1"/>
    <col min="12552" max="12552" width="14.1796875" style="4" customWidth="1"/>
    <col min="12553" max="12553" width="7.54296875" style="4" customWidth="1"/>
    <col min="12554" max="12554" width="11.26953125" style="4" customWidth="1"/>
    <col min="12555" max="12556" width="8.26953125" style="4" customWidth="1"/>
    <col min="12557" max="12557" width="0" style="4" hidden="1" customWidth="1"/>
    <col min="12558" max="12558" width="13.453125" style="4" bestFit="1" customWidth="1"/>
    <col min="12559" max="12560" width="13.453125" style="4" customWidth="1"/>
    <col min="12561" max="12561" width="24" style="4" customWidth="1"/>
    <col min="12562" max="12562" width="23.54296875" style="4" customWidth="1"/>
    <col min="12563" max="12563" width="23.81640625" style="4" customWidth="1"/>
    <col min="12564" max="12564" width="22.54296875" style="4" customWidth="1"/>
    <col min="12565" max="12565" width="0" style="4" hidden="1" customWidth="1"/>
    <col min="12566" max="12566" width="17.54296875" style="4" customWidth="1"/>
    <col min="12567" max="12567" width="8.81640625" style="4" customWidth="1"/>
    <col min="12568" max="12568" width="12.453125" style="4" customWidth="1"/>
    <col min="12569" max="12569" width="8.26953125" style="4" customWidth="1"/>
    <col min="12570" max="12570" width="8.54296875" style="4" bestFit="1" customWidth="1"/>
    <col min="12571" max="12571" width="15.1796875" style="4" customWidth="1"/>
    <col min="12572" max="12572" width="14.1796875" style="4" customWidth="1"/>
    <col min="12573" max="12573" width="15.1796875" style="4" customWidth="1"/>
    <col min="12574" max="12574" width="12" style="4" bestFit="1" customWidth="1"/>
    <col min="12575" max="12575" width="14.54296875" style="4" bestFit="1" customWidth="1"/>
    <col min="12576" max="12800" width="11.453125" style="4"/>
    <col min="12801" max="12801" width="19.453125" style="4" customWidth="1"/>
    <col min="12802" max="12803" width="0" style="4" hidden="1" customWidth="1"/>
    <col min="12804" max="12804" width="25.54296875" style="4" customWidth="1"/>
    <col min="12805" max="12805" width="11.26953125" style="4" customWidth="1"/>
    <col min="12806" max="12806" width="9.26953125" style="4" bestFit="1" customWidth="1"/>
    <col min="12807" max="12807" width="29.26953125" style="4" customWidth="1"/>
    <col min="12808" max="12808" width="14.1796875" style="4" customWidth="1"/>
    <col min="12809" max="12809" width="7.54296875" style="4" customWidth="1"/>
    <col min="12810" max="12810" width="11.26953125" style="4" customWidth="1"/>
    <col min="12811" max="12812" width="8.26953125" style="4" customWidth="1"/>
    <col min="12813" max="12813" width="0" style="4" hidden="1" customWidth="1"/>
    <col min="12814" max="12814" width="13.453125" style="4" bestFit="1" customWidth="1"/>
    <col min="12815" max="12816" width="13.453125" style="4" customWidth="1"/>
    <col min="12817" max="12817" width="24" style="4" customWidth="1"/>
    <col min="12818" max="12818" width="23.54296875" style="4" customWidth="1"/>
    <col min="12819" max="12819" width="23.81640625" style="4" customWidth="1"/>
    <col min="12820" max="12820" width="22.54296875" style="4" customWidth="1"/>
    <col min="12821" max="12821" width="0" style="4" hidden="1" customWidth="1"/>
    <col min="12822" max="12822" width="17.54296875" style="4" customWidth="1"/>
    <col min="12823" max="12823" width="8.81640625" style="4" customWidth="1"/>
    <col min="12824" max="12824" width="12.453125" style="4" customWidth="1"/>
    <col min="12825" max="12825" width="8.26953125" style="4" customWidth="1"/>
    <col min="12826" max="12826" width="8.54296875" style="4" bestFit="1" customWidth="1"/>
    <col min="12827" max="12827" width="15.1796875" style="4" customWidth="1"/>
    <col min="12828" max="12828" width="14.1796875" style="4" customWidth="1"/>
    <col min="12829" max="12829" width="15.1796875" style="4" customWidth="1"/>
    <col min="12830" max="12830" width="12" style="4" bestFit="1" customWidth="1"/>
    <col min="12831" max="12831" width="14.54296875" style="4" bestFit="1" customWidth="1"/>
    <col min="12832" max="13056" width="11.453125" style="4"/>
    <col min="13057" max="13057" width="19.453125" style="4" customWidth="1"/>
    <col min="13058" max="13059" width="0" style="4" hidden="1" customWidth="1"/>
    <col min="13060" max="13060" width="25.54296875" style="4" customWidth="1"/>
    <col min="13061" max="13061" width="11.26953125" style="4" customWidth="1"/>
    <col min="13062" max="13062" width="9.26953125" style="4" bestFit="1" customWidth="1"/>
    <col min="13063" max="13063" width="29.26953125" style="4" customWidth="1"/>
    <col min="13064" max="13064" width="14.1796875" style="4" customWidth="1"/>
    <col min="13065" max="13065" width="7.54296875" style="4" customWidth="1"/>
    <col min="13066" max="13066" width="11.26953125" style="4" customWidth="1"/>
    <col min="13067" max="13068" width="8.26953125" style="4" customWidth="1"/>
    <col min="13069" max="13069" width="0" style="4" hidden="1" customWidth="1"/>
    <col min="13070" max="13070" width="13.453125" style="4" bestFit="1" customWidth="1"/>
    <col min="13071" max="13072" width="13.453125" style="4" customWidth="1"/>
    <col min="13073" max="13073" width="24" style="4" customWidth="1"/>
    <col min="13074" max="13074" width="23.54296875" style="4" customWidth="1"/>
    <col min="13075" max="13075" width="23.81640625" style="4" customWidth="1"/>
    <col min="13076" max="13076" width="22.54296875" style="4" customWidth="1"/>
    <col min="13077" max="13077" width="0" style="4" hidden="1" customWidth="1"/>
    <col min="13078" max="13078" width="17.54296875" style="4" customWidth="1"/>
    <col min="13079" max="13079" width="8.81640625" style="4" customWidth="1"/>
    <col min="13080" max="13080" width="12.453125" style="4" customWidth="1"/>
    <col min="13081" max="13081" width="8.26953125" style="4" customWidth="1"/>
    <col min="13082" max="13082" width="8.54296875" style="4" bestFit="1" customWidth="1"/>
    <col min="13083" max="13083" width="15.1796875" style="4" customWidth="1"/>
    <col min="13084" max="13084" width="14.1796875" style="4" customWidth="1"/>
    <col min="13085" max="13085" width="15.1796875" style="4" customWidth="1"/>
    <col min="13086" max="13086" width="12" style="4" bestFit="1" customWidth="1"/>
    <col min="13087" max="13087" width="14.54296875" style="4" bestFit="1" customWidth="1"/>
    <col min="13088" max="13312" width="11.453125" style="4"/>
    <col min="13313" max="13313" width="19.453125" style="4" customWidth="1"/>
    <col min="13314" max="13315" width="0" style="4" hidden="1" customWidth="1"/>
    <col min="13316" max="13316" width="25.54296875" style="4" customWidth="1"/>
    <col min="13317" max="13317" width="11.26953125" style="4" customWidth="1"/>
    <col min="13318" max="13318" width="9.26953125" style="4" bestFit="1" customWidth="1"/>
    <col min="13319" max="13319" width="29.26953125" style="4" customWidth="1"/>
    <col min="13320" max="13320" width="14.1796875" style="4" customWidth="1"/>
    <col min="13321" max="13321" width="7.54296875" style="4" customWidth="1"/>
    <col min="13322" max="13322" width="11.26953125" style="4" customWidth="1"/>
    <col min="13323" max="13324" width="8.26953125" style="4" customWidth="1"/>
    <col min="13325" max="13325" width="0" style="4" hidden="1" customWidth="1"/>
    <col min="13326" max="13326" width="13.453125" style="4" bestFit="1" customWidth="1"/>
    <col min="13327" max="13328" width="13.453125" style="4" customWidth="1"/>
    <col min="13329" max="13329" width="24" style="4" customWidth="1"/>
    <col min="13330" max="13330" width="23.54296875" style="4" customWidth="1"/>
    <col min="13331" max="13331" width="23.81640625" style="4" customWidth="1"/>
    <col min="13332" max="13332" width="22.54296875" style="4" customWidth="1"/>
    <col min="13333" max="13333" width="0" style="4" hidden="1" customWidth="1"/>
    <col min="13334" max="13334" width="17.54296875" style="4" customWidth="1"/>
    <col min="13335" max="13335" width="8.81640625" style="4" customWidth="1"/>
    <col min="13336" max="13336" width="12.453125" style="4" customWidth="1"/>
    <col min="13337" max="13337" width="8.26953125" style="4" customWidth="1"/>
    <col min="13338" max="13338" width="8.54296875" style="4" bestFit="1" customWidth="1"/>
    <col min="13339" max="13339" width="15.1796875" style="4" customWidth="1"/>
    <col min="13340" max="13340" width="14.1796875" style="4" customWidth="1"/>
    <col min="13341" max="13341" width="15.1796875" style="4" customWidth="1"/>
    <col min="13342" max="13342" width="12" style="4" bestFit="1" customWidth="1"/>
    <col min="13343" max="13343" width="14.54296875" style="4" bestFit="1" customWidth="1"/>
    <col min="13344" max="13568" width="11.453125" style="4"/>
    <col min="13569" max="13569" width="19.453125" style="4" customWidth="1"/>
    <col min="13570" max="13571" width="0" style="4" hidden="1" customWidth="1"/>
    <col min="13572" max="13572" width="25.54296875" style="4" customWidth="1"/>
    <col min="13573" max="13573" width="11.26953125" style="4" customWidth="1"/>
    <col min="13574" max="13574" width="9.26953125" style="4" bestFit="1" customWidth="1"/>
    <col min="13575" max="13575" width="29.26953125" style="4" customWidth="1"/>
    <col min="13576" max="13576" width="14.1796875" style="4" customWidth="1"/>
    <col min="13577" max="13577" width="7.54296875" style="4" customWidth="1"/>
    <col min="13578" max="13578" width="11.26953125" style="4" customWidth="1"/>
    <col min="13579" max="13580" width="8.26953125" style="4" customWidth="1"/>
    <col min="13581" max="13581" width="0" style="4" hidden="1" customWidth="1"/>
    <col min="13582" max="13582" width="13.453125" style="4" bestFit="1" customWidth="1"/>
    <col min="13583" max="13584" width="13.453125" style="4" customWidth="1"/>
    <col min="13585" max="13585" width="24" style="4" customWidth="1"/>
    <col min="13586" max="13586" width="23.54296875" style="4" customWidth="1"/>
    <col min="13587" max="13587" width="23.81640625" style="4" customWidth="1"/>
    <col min="13588" max="13588" width="22.54296875" style="4" customWidth="1"/>
    <col min="13589" max="13589" width="0" style="4" hidden="1" customWidth="1"/>
    <col min="13590" max="13590" width="17.54296875" style="4" customWidth="1"/>
    <col min="13591" max="13591" width="8.81640625" style="4" customWidth="1"/>
    <col min="13592" max="13592" width="12.453125" style="4" customWidth="1"/>
    <col min="13593" max="13593" width="8.26953125" style="4" customWidth="1"/>
    <col min="13594" max="13594" width="8.54296875" style="4" bestFit="1" customWidth="1"/>
    <col min="13595" max="13595" width="15.1796875" style="4" customWidth="1"/>
    <col min="13596" max="13596" width="14.1796875" style="4" customWidth="1"/>
    <col min="13597" max="13597" width="15.1796875" style="4" customWidth="1"/>
    <col min="13598" max="13598" width="12" style="4" bestFit="1" customWidth="1"/>
    <col min="13599" max="13599" width="14.54296875" style="4" bestFit="1" customWidth="1"/>
    <col min="13600" max="13824" width="11.453125" style="4"/>
    <col min="13825" max="13825" width="19.453125" style="4" customWidth="1"/>
    <col min="13826" max="13827" width="0" style="4" hidden="1" customWidth="1"/>
    <col min="13828" max="13828" width="25.54296875" style="4" customWidth="1"/>
    <col min="13829" max="13829" width="11.26953125" style="4" customWidth="1"/>
    <col min="13830" max="13830" width="9.26953125" style="4" bestFit="1" customWidth="1"/>
    <col min="13831" max="13831" width="29.26953125" style="4" customWidth="1"/>
    <col min="13832" max="13832" width="14.1796875" style="4" customWidth="1"/>
    <col min="13833" max="13833" width="7.54296875" style="4" customWidth="1"/>
    <col min="13834" max="13834" width="11.26953125" style="4" customWidth="1"/>
    <col min="13835" max="13836" width="8.26953125" style="4" customWidth="1"/>
    <col min="13837" max="13837" width="0" style="4" hidden="1" customWidth="1"/>
    <col min="13838" max="13838" width="13.453125" style="4" bestFit="1" customWidth="1"/>
    <col min="13839" max="13840" width="13.453125" style="4" customWidth="1"/>
    <col min="13841" max="13841" width="24" style="4" customWidth="1"/>
    <col min="13842" max="13842" width="23.54296875" style="4" customWidth="1"/>
    <col min="13843" max="13843" width="23.81640625" style="4" customWidth="1"/>
    <col min="13844" max="13844" width="22.54296875" style="4" customWidth="1"/>
    <col min="13845" max="13845" width="0" style="4" hidden="1" customWidth="1"/>
    <col min="13846" max="13846" width="17.54296875" style="4" customWidth="1"/>
    <col min="13847" max="13847" width="8.81640625" style="4" customWidth="1"/>
    <col min="13848" max="13848" width="12.453125" style="4" customWidth="1"/>
    <col min="13849" max="13849" width="8.26953125" style="4" customWidth="1"/>
    <col min="13850" max="13850" width="8.54296875" style="4" bestFit="1" customWidth="1"/>
    <col min="13851" max="13851" width="15.1796875" style="4" customWidth="1"/>
    <col min="13852" max="13852" width="14.1796875" style="4" customWidth="1"/>
    <col min="13853" max="13853" width="15.1796875" style="4" customWidth="1"/>
    <col min="13854" max="13854" width="12" style="4" bestFit="1" customWidth="1"/>
    <col min="13855" max="13855" width="14.54296875" style="4" bestFit="1" customWidth="1"/>
    <col min="13856" max="14080" width="11.453125" style="4"/>
    <col min="14081" max="14081" width="19.453125" style="4" customWidth="1"/>
    <col min="14082" max="14083" width="0" style="4" hidden="1" customWidth="1"/>
    <col min="14084" max="14084" width="25.54296875" style="4" customWidth="1"/>
    <col min="14085" max="14085" width="11.26953125" style="4" customWidth="1"/>
    <col min="14086" max="14086" width="9.26953125" style="4" bestFit="1" customWidth="1"/>
    <col min="14087" max="14087" width="29.26953125" style="4" customWidth="1"/>
    <col min="14088" max="14088" width="14.1796875" style="4" customWidth="1"/>
    <col min="14089" max="14089" width="7.54296875" style="4" customWidth="1"/>
    <col min="14090" max="14090" width="11.26953125" style="4" customWidth="1"/>
    <col min="14091" max="14092" width="8.26953125" style="4" customWidth="1"/>
    <col min="14093" max="14093" width="0" style="4" hidden="1" customWidth="1"/>
    <col min="14094" max="14094" width="13.453125" style="4" bestFit="1" customWidth="1"/>
    <col min="14095" max="14096" width="13.453125" style="4" customWidth="1"/>
    <col min="14097" max="14097" width="24" style="4" customWidth="1"/>
    <col min="14098" max="14098" width="23.54296875" style="4" customWidth="1"/>
    <col min="14099" max="14099" width="23.81640625" style="4" customWidth="1"/>
    <col min="14100" max="14100" width="22.54296875" style="4" customWidth="1"/>
    <col min="14101" max="14101" width="0" style="4" hidden="1" customWidth="1"/>
    <col min="14102" max="14102" width="17.54296875" style="4" customWidth="1"/>
    <col min="14103" max="14103" width="8.81640625" style="4" customWidth="1"/>
    <col min="14104" max="14104" width="12.453125" style="4" customWidth="1"/>
    <col min="14105" max="14105" width="8.26953125" style="4" customWidth="1"/>
    <col min="14106" max="14106" width="8.54296875" style="4" bestFit="1" customWidth="1"/>
    <col min="14107" max="14107" width="15.1796875" style="4" customWidth="1"/>
    <col min="14108" max="14108" width="14.1796875" style="4" customWidth="1"/>
    <col min="14109" max="14109" width="15.1796875" style="4" customWidth="1"/>
    <col min="14110" max="14110" width="12" style="4" bestFit="1" customWidth="1"/>
    <col min="14111" max="14111" width="14.54296875" style="4" bestFit="1" customWidth="1"/>
    <col min="14112" max="14336" width="11.453125" style="4"/>
    <col min="14337" max="14337" width="19.453125" style="4" customWidth="1"/>
    <col min="14338" max="14339" width="0" style="4" hidden="1" customWidth="1"/>
    <col min="14340" max="14340" width="25.54296875" style="4" customWidth="1"/>
    <col min="14341" max="14341" width="11.26953125" style="4" customWidth="1"/>
    <col min="14342" max="14342" width="9.26953125" style="4" bestFit="1" customWidth="1"/>
    <col min="14343" max="14343" width="29.26953125" style="4" customWidth="1"/>
    <col min="14344" max="14344" width="14.1796875" style="4" customWidth="1"/>
    <col min="14345" max="14345" width="7.54296875" style="4" customWidth="1"/>
    <col min="14346" max="14346" width="11.26953125" style="4" customWidth="1"/>
    <col min="14347" max="14348" width="8.26953125" style="4" customWidth="1"/>
    <col min="14349" max="14349" width="0" style="4" hidden="1" customWidth="1"/>
    <col min="14350" max="14350" width="13.453125" style="4" bestFit="1" customWidth="1"/>
    <col min="14351" max="14352" width="13.453125" style="4" customWidth="1"/>
    <col min="14353" max="14353" width="24" style="4" customWidth="1"/>
    <col min="14354" max="14354" width="23.54296875" style="4" customWidth="1"/>
    <col min="14355" max="14355" width="23.81640625" style="4" customWidth="1"/>
    <col min="14356" max="14356" width="22.54296875" style="4" customWidth="1"/>
    <col min="14357" max="14357" width="0" style="4" hidden="1" customWidth="1"/>
    <col min="14358" max="14358" width="17.54296875" style="4" customWidth="1"/>
    <col min="14359" max="14359" width="8.81640625" style="4" customWidth="1"/>
    <col min="14360" max="14360" width="12.453125" style="4" customWidth="1"/>
    <col min="14361" max="14361" width="8.26953125" style="4" customWidth="1"/>
    <col min="14362" max="14362" width="8.54296875" style="4" bestFit="1" customWidth="1"/>
    <col min="14363" max="14363" width="15.1796875" style="4" customWidth="1"/>
    <col min="14364" max="14364" width="14.1796875" style="4" customWidth="1"/>
    <col min="14365" max="14365" width="15.1796875" style="4" customWidth="1"/>
    <col min="14366" max="14366" width="12" style="4" bestFit="1" customWidth="1"/>
    <col min="14367" max="14367" width="14.54296875" style="4" bestFit="1" customWidth="1"/>
    <col min="14368" max="14592" width="11.453125" style="4"/>
    <col min="14593" max="14593" width="19.453125" style="4" customWidth="1"/>
    <col min="14594" max="14595" width="0" style="4" hidden="1" customWidth="1"/>
    <col min="14596" max="14596" width="25.54296875" style="4" customWidth="1"/>
    <col min="14597" max="14597" width="11.26953125" style="4" customWidth="1"/>
    <col min="14598" max="14598" width="9.26953125" style="4" bestFit="1" customWidth="1"/>
    <col min="14599" max="14599" width="29.26953125" style="4" customWidth="1"/>
    <col min="14600" max="14600" width="14.1796875" style="4" customWidth="1"/>
    <col min="14601" max="14601" width="7.54296875" style="4" customWidth="1"/>
    <col min="14602" max="14602" width="11.26953125" style="4" customWidth="1"/>
    <col min="14603" max="14604" width="8.26953125" style="4" customWidth="1"/>
    <col min="14605" max="14605" width="0" style="4" hidden="1" customWidth="1"/>
    <col min="14606" max="14606" width="13.453125" style="4" bestFit="1" customWidth="1"/>
    <col min="14607" max="14608" width="13.453125" style="4" customWidth="1"/>
    <col min="14609" max="14609" width="24" style="4" customWidth="1"/>
    <col min="14610" max="14610" width="23.54296875" style="4" customWidth="1"/>
    <col min="14611" max="14611" width="23.81640625" style="4" customWidth="1"/>
    <col min="14612" max="14612" width="22.54296875" style="4" customWidth="1"/>
    <col min="14613" max="14613" width="0" style="4" hidden="1" customWidth="1"/>
    <col min="14614" max="14614" width="17.54296875" style="4" customWidth="1"/>
    <col min="14615" max="14615" width="8.81640625" style="4" customWidth="1"/>
    <col min="14616" max="14616" width="12.453125" style="4" customWidth="1"/>
    <col min="14617" max="14617" width="8.26953125" style="4" customWidth="1"/>
    <col min="14618" max="14618" width="8.54296875" style="4" bestFit="1" customWidth="1"/>
    <col min="14619" max="14619" width="15.1796875" style="4" customWidth="1"/>
    <col min="14620" max="14620" width="14.1796875" style="4" customWidth="1"/>
    <col min="14621" max="14621" width="15.1796875" style="4" customWidth="1"/>
    <col min="14622" max="14622" width="12" style="4" bestFit="1" customWidth="1"/>
    <col min="14623" max="14623" width="14.54296875" style="4" bestFit="1" customWidth="1"/>
    <col min="14624" max="14848" width="11.453125" style="4"/>
    <col min="14849" max="14849" width="19.453125" style="4" customWidth="1"/>
    <col min="14850" max="14851" width="0" style="4" hidden="1" customWidth="1"/>
    <col min="14852" max="14852" width="25.54296875" style="4" customWidth="1"/>
    <col min="14853" max="14853" width="11.26953125" style="4" customWidth="1"/>
    <col min="14854" max="14854" width="9.26953125" style="4" bestFit="1" customWidth="1"/>
    <col min="14855" max="14855" width="29.26953125" style="4" customWidth="1"/>
    <col min="14856" max="14856" width="14.1796875" style="4" customWidth="1"/>
    <col min="14857" max="14857" width="7.54296875" style="4" customWidth="1"/>
    <col min="14858" max="14858" width="11.26953125" style="4" customWidth="1"/>
    <col min="14859" max="14860" width="8.26953125" style="4" customWidth="1"/>
    <col min="14861" max="14861" width="0" style="4" hidden="1" customWidth="1"/>
    <col min="14862" max="14862" width="13.453125" style="4" bestFit="1" customWidth="1"/>
    <col min="14863" max="14864" width="13.453125" style="4" customWidth="1"/>
    <col min="14865" max="14865" width="24" style="4" customWidth="1"/>
    <col min="14866" max="14866" width="23.54296875" style="4" customWidth="1"/>
    <col min="14867" max="14867" width="23.81640625" style="4" customWidth="1"/>
    <col min="14868" max="14868" width="22.54296875" style="4" customWidth="1"/>
    <col min="14869" max="14869" width="0" style="4" hidden="1" customWidth="1"/>
    <col min="14870" max="14870" width="17.54296875" style="4" customWidth="1"/>
    <col min="14871" max="14871" width="8.81640625" style="4" customWidth="1"/>
    <col min="14872" max="14872" width="12.453125" style="4" customWidth="1"/>
    <col min="14873" max="14873" width="8.26953125" style="4" customWidth="1"/>
    <col min="14874" max="14874" width="8.54296875" style="4" bestFit="1" customWidth="1"/>
    <col min="14875" max="14875" width="15.1796875" style="4" customWidth="1"/>
    <col min="14876" max="14876" width="14.1796875" style="4" customWidth="1"/>
    <col min="14877" max="14877" width="15.1796875" style="4" customWidth="1"/>
    <col min="14878" max="14878" width="12" style="4" bestFit="1" customWidth="1"/>
    <col min="14879" max="14879" width="14.54296875" style="4" bestFit="1" customWidth="1"/>
    <col min="14880" max="15104" width="11.453125" style="4"/>
    <col min="15105" max="15105" width="19.453125" style="4" customWidth="1"/>
    <col min="15106" max="15107" width="0" style="4" hidden="1" customWidth="1"/>
    <col min="15108" max="15108" width="25.54296875" style="4" customWidth="1"/>
    <col min="15109" max="15109" width="11.26953125" style="4" customWidth="1"/>
    <col min="15110" max="15110" width="9.26953125" style="4" bestFit="1" customWidth="1"/>
    <col min="15111" max="15111" width="29.26953125" style="4" customWidth="1"/>
    <col min="15112" max="15112" width="14.1796875" style="4" customWidth="1"/>
    <col min="15113" max="15113" width="7.54296875" style="4" customWidth="1"/>
    <col min="15114" max="15114" width="11.26953125" style="4" customWidth="1"/>
    <col min="15115" max="15116" width="8.26953125" style="4" customWidth="1"/>
    <col min="15117" max="15117" width="0" style="4" hidden="1" customWidth="1"/>
    <col min="15118" max="15118" width="13.453125" style="4" bestFit="1" customWidth="1"/>
    <col min="15119" max="15120" width="13.453125" style="4" customWidth="1"/>
    <col min="15121" max="15121" width="24" style="4" customWidth="1"/>
    <col min="15122" max="15122" width="23.54296875" style="4" customWidth="1"/>
    <col min="15123" max="15123" width="23.81640625" style="4" customWidth="1"/>
    <col min="15124" max="15124" width="22.54296875" style="4" customWidth="1"/>
    <col min="15125" max="15125" width="0" style="4" hidden="1" customWidth="1"/>
    <col min="15126" max="15126" width="17.54296875" style="4" customWidth="1"/>
    <col min="15127" max="15127" width="8.81640625" style="4" customWidth="1"/>
    <col min="15128" max="15128" width="12.453125" style="4" customWidth="1"/>
    <col min="15129" max="15129" width="8.26953125" style="4" customWidth="1"/>
    <col min="15130" max="15130" width="8.54296875" style="4" bestFit="1" customWidth="1"/>
    <col min="15131" max="15131" width="15.1796875" style="4" customWidth="1"/>
    <col min="15132" max="15132" width="14.1796875" style="4" customWidth="1"/>
    <col min="15133" max="15133" width="15.1796875" style="4" customWidth="1"/>
    <col min="15134" max="15134" width="12" style="4" bestFit="1" customWidth="1"/>
    <col min="15135" max="15135" width="14.54296875" style="4" bestFit="1" customWidth="1"/>
    <col min="15136" max="15360" width="11.453125" style="4"/>
    <col min="15361" max="15361" width="19.453125" style="4" customWidth="1"/>
    <col min="15362" max="15363" width="0" style="4" hidden="1" customWidth="1"/>
    <col min="15364" max="15364" width="25.54296875" style="4" customWidth="1"/>
    <col min="15365" max="15365" width="11.26953125" style="4" customWidth="1"/>
    <col min="15366" max="15366" width="9.26953125" style="4" bestFit="1" customWidth="1"/>
    <col min="15367" max="15367" width="29.26953125" style="4" customWidth="1"/>
    <col min="15368" max="15368" width="14.1796875" style="4" customWidth="1"/>
    <col min="15369" max="15369" width="7.54296875" style="4" customWidth="1"/>
    <col min="15370" max="15370" width="11.26953125" style="4" customWidth="1"/>
    <col min="15371" max="15372" width="8.26953125" style="4" customWidth="1"/>
    <col min="15373" max="15373" width="0" style="4" hidden="1" customWidth="1"/>
    <col min="15374" max="15374" width="13.453125" style="4" bestFit="1" customWidth="1"/>
    <col min="15375" max="15376" width="13.453125" style="4" customWidth="1"/>
    <col min="15377" max="15377" width="24" style="4" customWidth="1"/>
    <col min="15378" max="15378" width="23.54296875" style="4" customWidth="1"/>
    <col min="15379" max="15379" width="23.81640625" style="4" customWidth="1"/>
    <col min="15380" max="15380" width="22.54296875" style="4" customWidth="1"/>
    <col min="15381" max="15381" width="0" style="4" hidden="1" customWidth="1"/>
    <col min="15382" max="15382" width="17.54296875" style="4" customWidth="1"/>
    <col min="15383" max="15383" width="8.81640625" style="4" customWidth="1"/>
    <col min="15384" max="15384" width="12.453125" style="4" customWidth="1"/>
    <col min="15385" max="15385" width="8.26953125" style="4" customWidth="1"/>
    <col min="15386" max="15386" width="8.54296875" style="4" bestFit="1" customWidth="1"/>
    <col min="15387" max="15387" width="15.1796875" style="4" customWidth="1"/>
    <col min="15388" max="15388" width="14.1796875" style="4" customWidth="1"/>
    <col min="15389" max="15389" width="15.1796875" style="4" customWidth="1"/>
    <col min="15390" max="15390" width="12" style="4" bestFit="1" customWidth="1"/>
    <col min="15391" max="15391" width="14.54296875" style="4" bestFit="1" customWidth="1"/>
    <col min="15392" max="15616" width="11.453125" style="4"/>
    <col min="15617" max="15617" width="19.453125" style="4" customWidth="1"/>
    <col min="15618" max="15619" width="0" style="4" hidden="1" customWidth="1"/>
    <col min="15620" max="15620" width="25.54296875" style="4" customWidth="1"/>
    <col min="15621" max="15621" width="11.26953125" style="4" customWidth="1"/>
    <col min="15622" max="15622" width="9.26953125" style="4" bestFit="1" customWidth="1"/>
    <col min="15623" max="15623" width="29.26953125" style="4" customWidth="1"/>
    <col min="15624" max="15624" width="14.1796875" style="4" customWidth="1"/>
    <col min="15625" max="15625" width="7.54296875" style="4" customWidth="1"/>
    <col min="15626" max="15626" width="11.26953125" style="4" customWidth="1"/>
    <col min="15627" max="15628" width="8.26953125" style="4" customWidth="1"/>
    <col min="15629" max="15629" width="0" style="4" hidden="1" customWidth="1"/>
    <col min="15630" max="15630" width="13.453125" style="4" bestFit="1" customWidth="1"/>
    <col min="15631" max="15632" width="13.453125" style="4" customWidth="1"/>
    <col min="15633" max="15633" width="24" style="4" customWidth="1"/>
    <col min="15634" max="15634" width="23.54296875" style="4" customWidth="1"/>
    <col min="15635" max="15635" width="23.81640625" style="4" customWidth="1"/>
    <col min="15636" max="15636" width="22.54296875" style="4" customWidth="1"/>
    <col min="15637" max="15637" width="0" style="4" hidden="1" customWidth="1"/>
    <col min="15638" max="15638" width="17.54296875" style="4" customWidth="1"/>
    <col min="15639" max="15639" width="8.81640625" style="4" customWidth="1"/>
    <col min="15640" max="15640" width="12.453125" style="4" customWidth="1"/>
    <col min="15641" max="15641" width="8.26953125" style="4" customWidth="1"/>
    <col min="15642" max="15642" width="8.54296875" style="4" bestFit="1" customWidth="1"/>
    <col min="15643" max="15643" width="15.1796875" style="4" customWidth="1"/>
    <col min="15644" max="15644" width="14.1796875" style="4" customWidth="1"/>
    <col min="15645" max="15645" width="15.1796875" style="4" customWidth="1"/>
    <col min="15646" max="15646" width="12" style="4" bestFit="1" customWidth="1"/>
    <col min="15647" max="15647" width="14.54296875" style="4" bestFit="1" customWidth="1"/>
    <col min="15648" max="15872" width="11.453125" style="4"/>
    <col min="15873" max="15873" width="19.453125" style="4" customWidth="1"/>
    <col min="15874" max="15875" width="0" style="4" hidden="1" customWidth="1"/>
    <col min="15876" max="15876" width="25.54296875" style="4" customWidth="1"/>
    <col min="15877" max="15877" width="11.26953125" style="4" customWidth="1"/>
    <col min="15878" max="15878" width="9.26953125" style="4" bestFit="1" customWidth="1"/>
    <col min="15879" max="15879" width="29.26953125" style="4" customWidth="1"/>
    <col min="15880" max="15880" width="14.1796875" style="4" customWidth="1"/>
    <col min="15881" max="15881" width="7.54296875" style="4" customWidth="1"/>
    <col min="15882" max="15882" width="11.26953125" style="4" customWidth="1"/>
    <col min="15883" max="15884" width="8.26953125" style="4" customWidth="1"/>
    <col min="15885" max="15885" width="0" style="4" hidden="1" customWidth="1"/>
    <col min="15886" max="15886" width="13.453125" style="4" bestFit="1" customWidth="1"/>
    <col min="15887" max="15888" width="13.453125" style="4" customWidth="1"/>
    <col min="15889" max="15889" width="24" style="4" customWidth="1"/>
    <col min="15890" max="15890" width="23.54296875" style="4" customWidth="1"/>
    <col min="15891" max="15891" width="23.81640625" style="4" customWidth="1"/>
    <col min="15892" max="15892" width="22.54296875" style="4" customWidth="1"/>
    <col min="15893" max="15893" width="0" style="4" hidden="1" customWidth="1"/>
    <col min="15894" max="15894" width="17.54296875" style="4" customWidth="1"/>
    <col min="15895" max="15895" width="8.81640625" style="4" customWidth="1"/>
    <col min="15896" max="15896" width="12.453125" style="4" customWidth="1"/>
    <col min="15897" max="15897" width="8.26953125" style="4" customWidth="1"/>
    <col min="15898" max="15898" width="8.54296875" style="4" bestFit="1" customWidth="1"/>
    <col min="15899" max="15899" width="15.1796875" style="4" customWidth="1"/>
    <col min="15900" max="15900" width="14.1796875" style="4" customWidth="1"/>
    <col min="15901" max="15901" width="15.1796875" style="4" customWidth="1"/>
    <col min="15902" max="15902" width="12" style="4" bestFit="1" customWidth="1"/>
    <col min="15903" max="15903" width="14.54296875" style="4" bestFit="1" customWidth="1"/>
    <col min="15904" max="16128" width="11.453125" style="4"/>
    <col min="16129" max="16129" width="19.453125" style="4" customWidth="1"/>
    <col min="16130" max="16131" width="0" style="4" hidden="1" customWidth="1"/>
    <col min="16132" max="16132" width="25.54296875" style="4" customWidth="1"/>
    <col min="16133" max="16133" width="11.26953125" style="4" customWidth="1"/>
    <col min="16134" max="16134" width="9.26953125" style="4" bestFit="1" customWidth="1"/>
    <col min="16135" max="16135" width="29.26953125" style="4" customWidth="1"/>
    <col min="16136" max="16136" width="14.1796875" style="4" customWidth="1"/>
    <col min="16137" max="16137" width="7.54296875" style="4" customWidth="1"/>
    <col min="16138" max="16138" width="11.26953125" style="4" customWidth="1"/>
    <col min="16139" max="16140" width="8.26953125" style="4" customWidth="1"/>
    <col min="16141" max="16141" width="0" style="4" hidden="1" customWidth="1"/>
    <col min="16142" max="16142" width="13.453125" style="4" bestFit="1" customWidth="1"/>
    <col min="16143" max="16144" width="13.453125" style="4" customWidth="1"/>
    <col min="16145" max="16145" width="24" style="4" customWidth="1"/>
    <col min="16146" max="16146" width="23.54296875" style="4" customWidth="1"/>
    <col min="16147" max="16147" width="23.81640625" style="4" customWidth="1"/>
    <col min="16148" max="16148" width="22.54296875" style="4" customWidth="1"/>
    <col min="16149" max="16149" width="0" style="4" hidden="1" customWidth="1"/>
    <col min="16150" max="16150" width="17.54296875" style="4" customWidth="1"/>
    <col min="16151" max="16151" width="8.81640625" style="4" customWidth="1"/>
    <col min="16152" max="16152" width="12.453125" style="4" customWidth="1"/>
    <col min="16153" max="16153" width="8.26953125" style="4" customWidth="1"/>
    <col min="16154" max="16154" width="8.54296875" style="4" bestFit="1" customWidth="1"/>
    <col min="16155" max="16155" width="15.1796875" style="4" customWidth="1"/>
    <col min="16156" max="16156" width="14.1796875" style="4" customWidth="1"/>
    <col min="16157" max="16157" width="15.1796875" style="4" customWidth="1"/>
    <col min="16158" max="16158" width="12" style="4" bestFit="1" customWidth="1"/>
    <col min="16159" max="16159" width="14.54296875" style="4" bestFit="1" customWidth="1"/>
    <col min="16160" max="16384" width="11.453125" style="4"/>
  </cols>
  <sheetData>
    <row r="1" spans="1:28" ht="18" x14ac:dyDescent="0.25">
      <c r="A1" s="1" t="s">
        <v>2</v>
      </c>
      <c r="B1" s="1"/>
      <c r="C1" s="1"/>
      <c r="D1" s="2"/>
      <c r="E1" s="2"/>
      <c r="F1" s="86"/>
      <c r="G1" s="175"/>
      <c r="H1" s="175"/>
    </row>
    <row r="2" spans="1:28" ht="18" x14ac:dyDescent="0.25">
      <c r="A2" s="1" t="s">
        <v>0</v>
      </c>
      <c r="B2" s="1"/>
      <c r="C2" s="1"/>
      <c r="D2" s="2"/>
      <c r="E2" s="2"/>
      <c r="F2" s="86"/>
      <c r="G2" s="175"/>
      <c r="H2" s="175"/>
    </row>
    <row r="3" spans="1:28" ht="18" x14ac:dyDescent="0.25">
      <c r="A3" s="3">
        <v>2018</v>
      </c>
      <c r="B3" s="3"/>
      <c r="C3" s="3"/>
    </row>
    <row r="4" spans="1:28" ht="18" x14ac:dyDescent="0.4">
      <c r="A4" s="6" t="s">
        <v>3</v>
      </c>
      <c r="B4" s="6"/>
      <c r="C4" s="6"/>
      <c r="D4" s="6"/>
      <c r="E4" s="6"/>
      <c r="F4" s="90"/>
      <c r="G4" s="177"/>
      <c r="H4" s="177"/>
    </row>
    <row r="5" spans="1:28" s="8" customFormat="1" ht="18" x14ac:dyDescent="0.25">
      <c r="A5" s="355" t="s">
        <v>234</v>
      </c>
      <c r="B5" s="355"/>
      <c r="C5" s="355"/>
      <c r="D5" s="355"/>
      <c r="E5" s="355"/>
      <c r="F5" s="355"/>
      <c r="G5" s="355"/>
      <c r="H5" s="355"/>
      <c r="K5" s="4"/>
      <c r="L5" s="9"/>
      <c r="M5" s="9"/>
      <c r="S5" s="4"/>
      <c r="T5" s="4"/>
      <c r="AA5" s="9"/>
    </row>
    <row r="6" spans="1:28" s="8" customFormat="1" ht="18" x14ac:dyDescent="0.25">
      <c r="A6" s="84"/>
      <c r="B6" s="84"/>
      <c r="C6" s="84"/>
      <c r="D6" s="84"/>
      <c r="E6" s="84"/>
      <c r="F6" s="178"/>
      <c r="G6" s="179"/>
      <c r="H6" s="179"/>
      <c r="K6" s="9"/>
      <c r="L6" s="9"/>
      <c r="M6" s="9"/>
      <c r="S6" s="180"/>
      <c r="T6" s="180"/>
      <c r="AA6" s="9"/>
    </row>
    <row r="7" spans="1:28" s="181" customFormat="1" ht="15.5" x14ac:dyDescent="0.35">
      <c r="A7" s="10" t="s">
        <v>235</v>
      </c>
      <c r="B7" s="10"/>
      <c r="C7" s="10"/>
      <c r="F7" s="182"/>
      <c r="G7" s="183"/>
      <c r="H7" s="183"/>
      <c r="K7" s="184"/>
      <c r="L7" s="184"/>
      <c r="M7" s="184"/>
      <c r="AA7" s="184"/>
    </row>
    <row r="8" spans="1:28" s="181" customFormat="1" ht="15.75" x14ac:dyDescent="0.25">
      <c r="A8" s="10"/>
      <c r="B8" s="10"/>
      <c r="C8" s="10"/>
      <c r="F8" s="182"/>
      <c r="G8" s="183"/>
      <c r="H8" s="183"/>
      <c r="K8" s="184"/>
      <c r="L8" s="184"/>
      <c r="M8" s="184"/>
      <c r="AA8" s="184"/>
    </row>
    <row r="9" spans="1:28" s="181" customFormat="1" ht="15.5" x14ac:dyDescent="0.35">
      <c r="A9" s="10" t="s">
        <v>236</v>
      </c>
      <c r="B9" s="10"/>
      <c r="C9" s="10"/>
      <c r="F9" s="182"/>
      <c r="G9" s="183"/>
      <c r="H9" s="183"/>
      <c r="K9" s="184"/>
      <c r="L9" s="184"/>
      <c r="M9" s="184"/>
      <c r="AA9" s="184"/>
    </row>
    <row r="10" spans="1:28" s="11" customFormat="1" ht="16.5" thickBot="1" x14ac:dyDescent="0.3">
      <c r="A10" s="14"/>
      <c r="B10" s="14"/>
      <c r="C10" s="14"/>
      <c r="F10" s="185"/>
      <c r="G10" s="186"/>
      <c r="H10" s="186"/>
      <c r="K10" s="13"/>
      <c r="L10" s="13"/>
      <c r="M10" s="13"/>
      <c r="AA10" s="13"/>
    </row>
    <row r="11" spans="1:28" s="11" customFormat="1" ht="28.5" customHeight="1" thickBot="1" x14ac:dyDescent="0.35">
      <c r="A11" s="15" t="s">
        <v>7</v>
      </c>
      <c r="B11" s="16"/>
      <c r="C11" s="16"/>
      <c r="D11" s="321" t="s">
        <v>8</v>
      </c>
      <c r="E11" s="322"/>
      <c r="F11" s="322"/>
      <c r="G11" s="322"/>
      <c r="H11" s="322"/>
      <c r="I11" s="322"/>
      <c r="J11" s="322"/>
      <c r="K11" s="322"/>
      <c r="L11" s="322"/>
      <c r="M11" s="322"/>
      <c r="N11" s="322"/>
      <c r="O11" s="322"/>
      <c r="P11" s="322"/>
      <c r="Q11" s="322"/>
      <c r="R11" s="323"/>
      <c r="S11" s="321" t="s">
        <v>9</v>
      </c>
      <c r="T11" s="322"/>
      <c r="U11" s="322"/>
      <c r="V11" s="322"/>
      <c r="W11" s="322"/>
      <c r="X11" s="322"/>
      <c r="Y11" s="322"/>
      <c r="Z11" s="322"/>
      <c r="AA11" s="323"/>
    </row>
    <row r="12" spans="1:28" s="17" customFormat="1" ht="27" customHeight="1" thickBot="1" x14ac:dyDescent="0.3">
      <c r="A12" s="324" t="s">
        <v>10</v>
      </c>
      <c r="B12" s="324" t="s">
        <v>11</v>
      </c>
      <c r="C12" s="324" t="s">
        <v>12</v>
      </c>
      <c r="D12" s="347" t="s">
        <v>13</v>
      </c>
      <c r="E12" s="335" t="s">
        <v>14</v>
      </c>
      <c r="F12" s="336"/>
      <c r="G12" s="337"/>
      <c r="H12" s="304" t="s">
        <v>15</v>
      </c>
      <c r="I12" s="344" t="s">
        <v>16</v>
      </c>
      <c r="J12" s="345"/>
      <c r="K12" s="345"/>
      <c r="L12" s="345"/>
      <c r="M12" s="346"/>
      <c r="N12" s="347" t="s">
        <v>17</v>
      </c>
      <c r="O12" s="347" t="s">
        <v>237</v>
      </c>
      <c r="P12" s="187"/>
      <c r="Q12" s="363" t="s">
        <v>20</v>
      </c>
      <c r="R12" s="330"/>
      <c r="S12" s="310" t="s">
        <v>21</v>
      </c>
      <c r="T12" s="311"/>
      <c r="U12" s="333" t="s">
        <v>22</v>
      </c>
      <c r="V12" s="360" t="s">
        <v>23</v>
      </c>
      <c r="W12" s="318" t="s">
        <v>24</v>
      </c>
      <c r="X12" s="319"/>
      <c r="Y12" s="319"/>
      <c r="Z12" s="320"/>
      <c r="AA12" s="360" t="s">
        <v>25</v>
      </c>
    </row>
    <row r="13" spans="1:28" s="17" customFormat="1" ht="29.25" customHeight="1" thickBot="1" x14ac:dyDescent="0.3">
      <c r="A13" s="325"/>
      <c r="B13" s="329"/>
      <c r="C13" s="329"/>
      <c r="D13" s="348"/>
      <c r="E13" s="338"/>
      <c r="F13" s="339"/>
      <c r="G13" s="340"/>
      <c r="H13" s="366"/>
      <c r="I13" s="350" t="s">
        <v>26</v>
      </c>
      <c r="J13" s="95" t="s">
        <v>27</v>
      </c>
      <c r="K13" s="350" t="s">
        <v>28</v>
      </c>
      <c r="L13" s="95" t="s">
        <v>27</v>
      </c>
      <c r="M13" s="352" t="s">
        <v>29</v>
      </c>
      <c r="N13" s="348"/>
      <c r="O13" s="348"/>
      <c r="P13" s="188" t="s">
        <v>238</v>
      </c>
      <c r="Q13" s="347" t="s">
        <v>30</v>
      </c>
      <c r="R13" s="347" t="s">
        <v>31</v>
      </c>
      <c r="S13" s="333" t="s">
        <v>30</v>
      </c>
      <c r="T13" s="333" t="s">
        <v>31</v>
      </c>
      <c r="U13" s="364"/>
      <c r="V13" s="361"/>
      <c r="W13" s="308" t="s">
        <v>190</v>
      </c>
      <c r="X13" s="18" t="s">
        <v>27</v>
      </c>
      <c r="Y13" s="308" t="s">
        <v>191</v>
      </c>
      <c r="Z13" s="18" t="s">
        <v>27</v>
      </c>
      <c r="AA13" s="361"/>
    </row>
    <row r="14" spans="1:28" s="17" customFormat="1" ht="40.5" customHeight="1" thickBot="1" x14ac:dyDescent="0.35">
      <c r="A14" s="19" t="s">
        <v>32</v>
      </c>
      <c r="B14" s="365"/>
      <c r="C14" s="365"/>
      <c r="D14" s="348"/>
      <c r="E14" s="189" t="s">
        <v>33</v>
      </c>
      <c r="F14" s="190" t="s">
        <v>34</v>
      </c>
      <c r="G14" s="191" t="s">
        <v>35</v>
      </c>
      <c r="H14" s="366"/>
      <c r="I14" s="357" t="s">
        <v>36</v>
      </c>
      <c r="J14" s="192"/>
      <c r="K14" s="357" t="s">
        <v>36</v>
      </c>
      <c r="L14" s="192"/>
      <c r="M14" s="358"/>
      <c r="N14" s="348"/>
      <c r="O14" s="348"/>
      <c r="P14" s="300" t="s">
        <v>239</v>
      </c>
      <c r="Q14" s="348"/>
      <c r="R14" s="348"/>
      <c r="S14" s="364"/>
      <c r="T14" s="334"/>
      <c r="U14" s="334"/>
      <c r="V14" s="362"/>
      <c r="W14" s="359" t="s">
        <v>36</v>
      </c>
      <c r="X14" s="100"/>
      <c r="Y14" s="359" t="s">
        <v>36</v>
      </c>
      <c r="Z14" s="100"/>
      <c r="AA14" s="361"/>
    </row>
    <row r="15" spans="1:28" s="32" customFormat="1" ht="105" customHeight="1" x14ac:dyDescent="0.35">
      <c r="A15" s="195" t="s">
        <v>129</v>
      </c>
      <c r="B15" s="195"/>
      <c r="C15" s="195"/>
      <c r="D15" s="34" t="s">
        <v>130</v>
      </c>
      <c r="E15" s="195" t="s">
        <v>39</v>
      </c>
      <c r="F15" s="33">
        <v>1</v>
      </c>
      <c r="G15" s="168" t="s">
        <v>399</v>
      </c>
      <c r="H15" s="168" t="s">
        <v>54</v>
      </c>
      <c r="I15" s="33">
        <v>0.5</v>
      </c>
      <c r="J15" s="196">
        <v>0.5</v>
      </c>
      <c r="K15" s="25">
        <v>0.5</v>
      </c>
      <c r="L15" s="196">
        <v>0.5</v>
      </c>
      <c r="M15" s="197">
        <v>1</v>
      </c>
      <c r="N15" s="34" t="s">
        <v>240</v>
      </c>
      <c r="O15" s="34" t="s">
        <v>241</v>
      </c>
      <c r="P15" s="34" t="s">
        <v>242</v>
      </c>
      <c r="Q15" s="40">
        <v>100287409.34999999</v>
      </c>
      <c r="R15" s="40">
        <f>100287409.35+322574.35</f>
        <v>100609983.69999999</v>
      </c>
      <c r="S15" s="40">
        <v>40929081.579999998</v>
      </c>
      <c r="T15" s="27"/>
      <c r="U15" s="102">
        <f>IF((S15+T15)=0,0,((S15+T15)/(Q15+R15)))</f>
        <v>0.20373127275879302</v>
      </c>
      <c r="V15" s="102">
        <f>IF(U15&gt;=100%,100%,U15)</f>
        <v>0.20373127275879302</v>
      </c>
      <c r="W15" s="199"/>
      <c r="X15" s="200">
        <v>0</v>
      </c>
      <c r="Y15" s="199"/>
      <c r="Z15" s="200">
        <v>0</v>
      </c>
      <c r="AA15" s="201">
        <v>0</v>
      </c>
      <c r="AB15" s="31"/>
    </row>
    <row r="16" spans="1:28" s="32" customFormat="1" ht="98" x14ac:dyDescent="0.35">
      <c r="A16" s="195" t="s">
        <v>129</v>
      </c>
      <c r="B16" s="195"/>
      <c r="C16" s="195"/>
      <c r="D16" s="34" t="s">
        <v>130</v>
      </c>
      <c r="E16" s="195" t="s">
        <v>39</v>
      </c>
      <c r="F16" s="33">
        <v>2</v>
      </c>
      <c r="G16" s="168" t="s">
        <v>401</v>
      </c>
      <c r="H16" s="168" t="s">
        <v>54</v>
      </c>
      <c r="I16" s="33">
        <v>0.5</v>
      </c>
      <c r="J16" s="105">
        <v>0.5</v>
      </c>
      <c r="K16" s="25">
        <v>0.5</v>
      </c>
      <c r="L16" s="105">
        <v>0.5</v>
      </c>
      <c r="M16" s="202">
        <v>1</v>
      </c>
      <c r="N16" s="34" t="s">
        <v>240</v>
      </c>
      <c r="O16" s="34" t="s">
        <v>243</v>
      </c>
      <c r="P16" s="34" t="s">
        <v>242</v>
      </c>
      <c r="Q16" s="40">
        <v>455904023.84500003</v>
      </c>
      <c r="R16" s="40">
        <f>455904023.845+-215720161.08</f>
        <v>240183862.76500002</v>
      </c>
      <c r="S16" s="40">
        <v>122127694.74999999</v>
      </c>
      <c r="T16" s="40"/>
      <c r="U16" s="28">
        <f t="shared" ref="U16:U60" si="0">IF((S16+T16)=0,0,((S16+T16)/(Q16+R16)))</f>
        <v>0.17544867120841734</v>
      </c>
      <c r="V16" s="28">
        <f t="shared" ref="V16:V60" si="1">IF(U16&gt;=100%,100%,U16)</f>
        <v>0.17544867120841734</v>
      </c>
      <c r="W16" s="199"/>
      <c r="X16" s="103">
        <v>0</v>
      </c>
      <c r="Y16" s="199"/>
      <c r="Z16" s="103">
        <v>0</v>
      </c>
      <c r="AA16" s="104">
        <v>0</v>
      </c>
      <c r="AB16" s="31"/>
    </row>
    <row r="17" spans="1:28" s="32" customFormat="1" ht="56" x14ac:dyDescent="0.35">
      <c r="A17" s="195" t="s">
        <v>129</v>
      </c>
      <c r="B17" s="195"/>
      <c r="C17" s="195"/>
      <c r="D17" s="34" t="s">
        <v>130</v>
      </c>
      <c r="E17" s="195" t="s">
        <v>39</v>
      </c>
      <c r="F17" s="33">
        <v>3</v>
      </c>
      <c r="G17" s="301" t="s">
        <v>244</v>
      </c>
      <c r="H17" s="168" t="s">
        <v>54</v>
      </c>
      <c r="I17" s="33">
        <v>0.5</v>
      </c>
      <c r="J17" s="105">
        <v>0.5</v>
      </c>
      <c r="K17" s="25">
        <v>0.5</v>
      </c>
      <c r="L17" s="105">
        <v>0.5</v>
      </c>
      <c r="M17" s="202">
        <v>1</v>
      </c>
      <c r="N17" s="34" t="s">
        <v>245</v>
      </c>
      <c r="O17" s="34" t="s">
        <v>243</v>
      </c>
      <c r="P17" s="34" t="s">
        <v>242</v>
      </c>
      <c r="Q17" s="40">
        <v>165000000</v>
      </c>
      <c r="R17" s="40">
        <v>165000000</v>
      </c>
      <c r="S17" s="40">
        <v>6125000</v>
      </c>
      <c r="T17" s="40"/>
      <c r="U17" s="28">
        <f t="shared" si="0"/>
        <v>1.8560606060606062E-2</v>
      </c>
      <c r="V17" s="28">
        <f t="shared" si="1"/>
        <v>1.8560606060606062E-2</v>
      </c>
      <c r="W17" s="199"/>
      <c r="X17" s="103">
        <v>0</v>
      </c>
      <c r="Y17" s="199"/>
      <c r="Z17" s="103">
        <v>0</v>
      </c>
      <c r="AA17" s="104">
        <v>0</v>
      </c>
      <c r="AB17" s="31"/>
    </row>
    <row r="18" spans="1:28" s="32" customFormat="1" ht="70" x14ac:dyDescent="0.35">
      <c r="A18" s="195" t="s">
        <v>37</v>
      </c>
      <c r="B18" s="195"/>
      <c r="C18" s="195"/>
      <c r="D18" s="34" t="s">
        <v>38</v>
      </c>
      <c r="E18" s="195" t="s">
        <v>39</v>
      </c>
      <c r="F18" s="33">
        <v>4</v>
      </c>
      <c r="G18" s="168" t="s">
        <v>400</v>
      </c>
      <c r="H18" s="168" t="s">
        <v>54</v>
      </c>
      <c r="I18" s="33">
        <v>0.5</v>
      </c>
      <c r="J18" s="105">
        <v>0.5</v>
      </c>
      <c r="K18" s="25">
        <v>0.5</v>
      </c>
      <c r="L18" s="105">
        <v>0.5</v>
      </c>
      <c r="M18" s="202">
        <v>1</v>
      </c>
      <c r="N18" s="34" t="s">
        <v>246</v>
      </c>
      <c r="O18" s="34" t="s">
        <v>247</v>
      </c>
      <c r="P18" s="34" t="s">
        <v>242</v>
      </c>
      <c r="Q18" s="40">
        <v>307998246.88999999</v>
      </c>
      <c r="R18" s="40">
        <f>307998246.89+28520000</f>
        <v>336518246.88999999</v>
      </c>
      <c r="S18" s="40">
        <v>108998769.45</v>
      </c>
      <c r="T18" s="40"/>
      <c r="U18" s="28">
        <f t="shared" si="0"/>
        <v>0.16911711414976724</v>
      </c>
      <c r="V18" s="28">
        <f t="shared" si="1"/>
        <v>0.16911711414976724</v>
      </c>
      <c r="W18" s="199"/>
      <c r="X18" s="103">
        <v>0</v>
      </c>
      <c r="Y18" s="199"/>
      <c r="Z18" s="103">
        <v>0</v>
      </c>
      <c r="AA18" s="104">
        <v>0</v>
      </c>
      <c r="AB18" s="31"/>
    </row>
    <row r="19" spans="1:28" s="32" customFormat="1" ht="56" x14ac:dyDescent="0.35">
      <c r="A19" s="195" t="s">
        <v>129</v>
      </c>
      <c r="B19" s="195"/>
      <c r="C19" s="195"/>
      <c r="D19" s="34" t="s">
        <v>130</v>
      </c>
      <c r="E19" s="195" t="s">
        <v>39</v>
      </c>
      <c r="F19" s="33">
        <v>5</v>
      </c>
      <c r="G19" s="168" t="s">
        <v>248</v>
      </c>
      <c r="H19" s="168" t="s">
        <v>54</v>
      </c>
      <c r="I19" s="33">
        <v>0.5</v>
      </c>
      <c r="J19" s="105">
        <v>0.5</v>
      </c>
      <c r="K19" s="25">
        <v>0.5</v>
      </c>
      <c r="L19" s="105">
        <v>0.5</v>
      </c>
      <c r="M19" s="202">
        <v>1</v>
      </c>
      <c r="N19" s="34" t="s">
        <v>249</v>
      </c>
      <c r="O19" s="34" t="s">
        <v>250</v>
      </c>
      <c r="P19" s="34" t="s">
        <v>242</v>
      </c>
      <c r="Q19" s="40">
        <v>44821488.474999994</v>
      </c>
      <c r="R19" s="40">
        <v>44821488.474999994</v>
      </c>
      <c r="S19" s="40">
        <v>12542203.860000001</v>
      </c>
      <c r="T19" s="40"/>
      <c r="U19" s="28">
        <f t="shared" si="0"/>
        <v>0.13991284411488972</v>
      </c>
      <c r="V19" s="28">
        <f t="shared" si="1"/>
        <v>0.13991284411488972</v>
      </c>
      <c r="W19" s="199"/>
      <c r="X19" s="103">
        <v>0</v>
      </c>
      <c r="Y19" s="199"/>
      <c r="Z19" s="103">
        <v>0</v>
      </c>
      <c r="AA19" s="104">
        <v>0</v>
      </c>
      <c r="AB19" s="31"/>
    </row>
    <row r="20" spans="1:28" s="32" customFormat="1" ht="109.5" customHeight="1" x14ac:dyDescent="0.35">
      <c r="A20" s="195" t="s">
        <v>129</v>
      </c>
      <c r="B20" s="195"/>
      <c r="C20" s="195"/>
      <c r="D20" s="34" t="s">
        <v>130</v>
      </c>
      <c r="E20" s="195" t="s">
        <v>39</v>
      </c>
      <c r="F20" s="33">
        <v>6</v>
      </c>
      <c r="G20" s="168" t="s">
        <v>402</v>
      </c>
      <c r="H20" s="168" t="s">
        <v>54</v>
      </c>
      <c r="I20" s="33">
        <v>0.5</v>
      </c>
      <c r="J20" s="105">
        <v>0.5</v>
      </c>
      <c r="K20" s="25">
        <v>0.5</v>
      </c>
      <c r="L20" s="105">
        <v>0.5</v>
      </c>
      <c r="M20" s="202">
        <v>1</v>
      </c>
      <c r="N20" s="34" t="s">
        <v>245</v>
      </c>
      <c r="O20" s="34" t="s">
        <v>251</v>
      </c>
      <c r="P20" s="34" t="s">
        <v>242</v>
      </c>
      <c r="Q20" s="40">
        <v>66982220.550000012</v>
      </c>
      <c r="R20" s="40">
        <f>66982220.55+1535122.77</f>
        <v>68517343.319999993</v>
      </c>
      <c r="S20" s="40">
        <v>19778920.719999999</v>
      </c>
      <c r="T20" s="40"/>
      <c r="U20" s="28">
        <f t="shared" si="0"/>
        <v>0.14597036444321065</v>
      </c>
      <c r="V20" s="28">
        <f t="shared" si="1"/>
        <v>0.14597036444321065</v>
      </c>
      <c r="W20" s="199"/>
      <c r="X20" s="103">
        <v>0</v>
      </c>
      <c r="Y20" s="199"/>
      <c r="Z20" s="103">
        <v>0</v>
      </c>
      <c r="AA20" s="104">
        <v>0</v>
      </c>
      <c r="AB20" s="31"/>
    </row>
    <row r="21" spans="1:28" s="32" customFormat="1" ht="97.5" customHeight="1" x14ac:dyDescent="0.35">
      <c r="A21" s="195" t="s">
        <v>152</v>
      </c>
      <c r="B21" s="195"/>
      <c r="C21" s="195"/>
      <c r="D21" s="34" t="s">
        <v>196</v>
      </c>
      <c r="E21" s="195" t="s">
        <v>39</v>
      </c>
      <c r="F21" s="33">
        <v>7</v>
      </c>
      <c r="G21" s="168" t="s">
        <v>403</v>
      </c>
      <c r="H21" s="168" t="s">
        <v>54</v>
      </c>
      <c r="I21" s="33">
        <v>0.5</v>
      </c>
      <c r="J21" s="105">
        <v>0.5</v>
      </c>
      <c r="K21" s="25">
        <v>0.5</v>
      </c>
      <c r="L21" s="105">
        <v>0.5</v>
      </c>
      <c r="M21" s="202">
        <v>1</v>
      </c>
      <c r="N21" s="34" t="s">
        <v>252</v>
      </c>
      <c r="O21" s="34" t="s">
        <v>253</v>
      </c>
      <c r="P21" s="34" t="s">
        <v>242</v>
      </c>
      <c r="Q21" s="40">
        <v>60258107.960000008</v>
      </c>
      <c r="R21" s="40">
        <f>60258107.96+6812443.42</f>
        <v>67070551.380000003</v>
      </c>
      <c r="S21" s="40">
        <v>22332668.18</v>
      </c>
      <c r="T21" s="40"/>
      <c r="U21" s="28">
        <f t="shared" si="0"/>
        <v>0.17539388457995209</v>
      </c>
      <c r="V21" s="28">
        <f t="shared" si="1"/>
        <v>0.17539388457995209</v>
      </c>
      <c r="W21" s="199"/>
      <c r="X21" s="103">
        <v>0</v>
      </c>
      <c r="Y21" s="199"/>
      <c r="Z21" s="103">
        <v>0</v>
      </c>
      <c r="AA21" s="104">
        <v>0</v>
      </c>
      <c r="AB21" s="31"/>
    </row>
    <row r="22" spans="1:28" s="32" customFormat="1" ht="112" x14ac:dyDescent="0.35">
      <c r="A22" s="195" t="s">
        <v>152</v>
      </c>
      <c r="B22" s="195"/>
      <c r="C22" s="195"/>
      <c r="D22" s="34" t="s">
        <v>254</v>
      </c>
      <c r="E22" s="195" t="s">
        <v>39</v>
      </c>
      <c r="F22" s="33">
        <v>8</v>
      </c>
      <c r="G22" s="168" t="s">
        <v>255</v>
      </c>
      <c r="H22" s="168" t="s">
        <v>54</v>
      </c>
      <c r="I22" s="33">
        <v>0.5</v>
      </c>
      <c r="J22" s="105">
        <v>0.5</v>
      </c>
      <c r="K22" s="25">
        <v>0.5</v>
      </c>
      <c r="L22" s="105">
        <v>0.5</v>
      </c>
      <c r="M22" s="202">
        <v>1</v>
      </c>
      <c r="N22" s="34" t="s">
        <v>256</v>
      </c>
      <c r="O22" s="34" t="s">
        <v>253</v>
      </c>
      <c r="P22" s="34" t="s">
        <v>257</v>
      </c>
      <c r="Q22" s="40">
        <v>206719614.85499999</v>
      </c>
      <c r="R22" s="40">
        <v>206719614.85499999</v>
      </c>
      <c r="S22" s="40">
        <v>174818693.19999999</v>
      </c>
      <c r="T22" s="40"/>
      <c r="U22" s="28">
        <f t="shared" si="0"/>
        <v>0.42284011926643639</v>
      </c>
      <c r="V22" s="28">
        <f t="shared" si="1"/>
        <v>0.42284011926643639</v>
      </c>
      <c r="W22" s="199"/>
      <c r="X22" s="103">
        <v>0</v>
      </c>
      <c r="Y22" s="199"/>
      <c r="Z22" s="103">
        <v>0</v>
      </c>
      <c r="AA22" s="104">
        <v>0</v>
      </c>
      <c r="AB22" s="31"/>
    </row>
    <row r="23" spans="1:28" s="32" customFormat="1" ht="106.5" customHeight="1" x14ac:dyDescent="0.35">
      <c r="A23" s="195" t="s">
        <v>152</v>
      </c>
      <c r="B23" s="195"/>
      <c r="C23" s="195"/>
      <c r="D23" s="34" t="s">
        <v>254</v>
      </c>
      <c r="E23" s="195" t="s">
        <v>39</v>
      </c>
      <c r="F23" s="33">
        <v>9</v>
      </c>
      <c r="G23" s="168" t="s">
        <v>258</v>
      </c>
      <c r="H23" s="168" t="s">
        <v>41</v>
      </c>
      <c r="I23" s="33">
        <v>0.5</v>
      </c>
      <c r="J23" s="105">
        <v>0.5</v>
      </c>
      <c r="K23" s="25">
        <v>0.5</v>
      </c>
      <c r="L23" s="105">
        <v>0.5</v>
      </c>
      <c r="M23" s="202">
        <v>1</v>
      </c>
      <c r="N23" s="34" t="s">
        <v>259</v>
      </c>
      <c r="O23" s="34" t="s">
        <v>260</v>
      </c>
      <c r="P23" s="34" t="s">
        <v>242</v>
      </c>
      <c r="Q23" s="40">
        <v>99011243.38500002</v>
      </c>
      <c r="R23" s="40">
        <v>99011243.38500002</v>
      </c>
      <c r="S23" s="40">
        <v>45310599.719999999</v>
      </c>
      <c r="T23" s="40"/>
      <c r="U23" s="28">
        <f t="shared" si="0"/>
        <v>0.22881542626331897</v>
      </c>
      <c r="V23" s="28">
        <f t="shared" si="1"/>
        <v>0.22881542626331897</v>
      </c>
      <c r="W23" s="199"/>
      <c r="X23" s="103">
        <v>0</v>
      </c>
      <c r="Y23" s="199"/>
      <c r="Z23" s="103">
        <v>0</v>
      </c>
      <c r="AA23" s="104">
        <v>0</v>
      </c>
      <c r="AB23" s="31"/>
    </row>
    <row r="24" spans="1:28" s="32" customFormat="1" ht="117.75" customHeight="1" x14ac:dyDescent="0.35">
      <c r="A24" s="195" t="s">
        <v>129</v>
      </c>
      <c r="B24" s="195"/>
      <c r="C24" s="195"/>
      <c r="D24" s="34" t="s">
        <v>130</v>
      </c>
      <c r="E24" s="195" t="s">
        <v>39</v>
      </c>
      <c r="F24" s="33">
        <v>10</v>
      </c>
      <c r="G24" s="168" t="s">
        <v>261</v>
      </c>
      <c r="H24" s="168" t="s">
        <v>41</v>
      </c>
      <c r="I24" s="33">
        <v>0.5</v>
      </c>
      <c r="J24" s="105">
        <v>0.5</v>
      </c>
      <c r="K24" s="25">
        <v>0.5</v>
      </c>
      <c r="L24" s="105">
        <v>0.5</v>
      </c>
      <c r="M24" s="202">
        <v>1</v>
      </c>
      <c r="N24" s="34" t="s">
        <v>262</v>
      </c>
      <c r="O24" s="34" t="s">
        <v>260</v>
      </c>
      <c r="P24" s="34" t="s">
        <v>242</v>
      </c>
      <c r="Q24" s="40">
        <v>5400000</v>
      </c>
      <c r="R24" s="40">
        <v>5400000</v>
      </c>
      <c r="S24" s="40">
        <v>0</v>
      </c>
      <c r="T24" s="40"/>
      <c r="U24" s="28">
        <f t="shared" si="0"/>
        <v>0</v>
      </c>
      <c r="V24" s="28">
        <f t="shared" si="1"/>
        <v>0</v>
      </c>
      <c r="W24" s="199"/>
      <c r="X24" s="103">
        <v>0</v>
      </c>
      <c r="Y24" s="199"/>
      <c r="Z24" s="103">
        <v>0</v>
      </c>
      <c r="AA24" s="104">
        <v>0</v>
      </c>
      <c r="AB24" s="31"/>
    </row>
    <row r="25" spans="1:28" s="32" customFormat="1" ht="84" x14ac:dyDescent="0.35">
      <c r="A25" s="195" t="s">
        <v>148</v>
      </c>
      <c r="B25" s="195"/>
      <c r="C25" s="195"/>
      <c r="D25" s="34" t="s">
        <v>263</v>
      </c>
      <c r="E25" s="195" t="s">
        <v>39</v>
      </c>
      <c r="F25" s="33">
        <v>11</v>
      </c>
      <c r="G25" s="168" t="s">
        <v>264</v>
      </c>
      <c r="H25" s="168" t="s">
        <v>54</v>
      </c>
      <c r="I25" s="33">
        <v>0.5</v>
      </c>
      <c r="J25" s="105">
        <v>0.5</v>
      </c>
      <c r="K25" s="25">
        <v>0.5</v>
      </c>
      <c r="L25" s="105">
        <v>0.5</v>
      </c>
      <c r="M25" s="202">
        <v>1</v>
      </c>
      <c r="N25" s="34" t="s">
        <v>265</v>
      </c>
      <c r="O25" s="34" t="s">
        <v>260</v>
      </c>
      <c r="P25" s="34" t="s">
        <v>242</v>
      </c>
      <c r="Q25" s="40">
        <v>74875000</v>
      </c>
      <c r="R25" s="40">
        <v>74875000</v>
      </c>
      <c r="S25" s="40">
        <v>19763500</v>
      </c>
      <c r="T25" s="40"/>
      <c r="U25" s="28">
        <f t="shared" si="0"/>
        <v>0.13197662771285476</v>
      </c>
      <c r="V25" s="28">
        <f t="shared" si="1"/>
        <v>0.13197662771285476</v>
      </c>
      <c r="W25" s="199"/>
      <c r="X25" s="103">
        <v>0</v>
      </c>
      <c r="Y25" s="199"/>
      <c r="Z25" s="103">
        <v>0</v>
      </c>
      <c r="AA25" s="104">
        <v>0</v>
      </c>
      <c r="AB25" s="31"/>
    </row>
    <row r="26" spans="1:28" s="32" customFormat="1" ht="56" x14ac:dyDescent="0.35">
      <c r="A26" s="195" t="s">
        <v>149</v>
      </c>
      <c r="B26" s="195"/>
      <c r="C26" s="195"/>
      <c r="D26" s="34" t="s">
        <v>266</v>
      </c>
      <c r="E26" s="195" t="s">
        <v>39</v>
      </c>
      <c r="F26" s="33">
        <v>12</v>
      </c>
      <c r="G26" s="168" t="s">
        <v>267</v>
      </c>
      <c r="H26" s="168" t="s">
        <v>54</v>
      </c>
      <c r="I26" s="33">
        <v>0.5</v>
      </c>
      <c r="J26" s="105">
        <v>0.5</v>
      </c>
      <c r="K26" s="25">
        <v>0.5</v>
      </c>
      <c r="L26" s="105">
        <v>0.5</v>
      </c>
      <c r="M26" s="202">
        <v>1</v>
      </c>
      <c r="N26" s="34" t="s">
        <v>268</v>
      </c>
      <c r="O26" s="34" t="s">
        <v>260</v>
      </c>
      <c r="P26" s="34" t="s">
        <v>242</v>
      </c>
      <c r="Q26" s="40">
        <v>3862500</v>
      </c>
      <c r="R26" s="40">
        <v>3862500</v>
      </c>
      <c r="S26" s="40">
        <v>60000</v>
      </c>
      <c r="T26" s="40"/>
      <c r="U26" s="28">
        <f t="shared" si="0"/>
        <v>7.7669902912621356E-3</v>
      </c>
      <c r="V26" s="28">
        <f t="shared" si="1"/>
        <v>7.7669902912621356E-3</v>
      </c>
      <c r="W26" s="199"/>
      <c r="X26" s="103">
        <v>0</v>
      </c>
      <c r="Y26" s="199"/>
      <c r="Z26" s="103">
        <v>0</v>
      </c>
      <c r="AA26" s="104">
        <v>0</v>
      </c>
      <c r="AB26" s="31"/>
    </row>
    <row r="27" spans="1:28" s="32" customFormat="1" ht="56" x14ac:dyDescent="0.35">
      <c r="A27" s="195" t="s">
        <v>148</v>
      </c>
      <c r="B27" s="195"/>
      <c r="C27" s="195"/>
      <c r="D27" s="34" t="s">
        <v>254</v>
      </c>
      <c r="E27" s="195" t="s">
        <v>39</v>
      </c>
      <c r="F27" s="33">
        <v>13</v>
      </c>
      <c r="G27" s="168" t="s">
        <v>269</v>
      </c>
      <c r="H27" s="168" t="s">
        <v>54</v>
      </c>
      <c r="I27" s="33">
        <v>0.5</v>
      </c>
      <c r="J27" s="105">
        <v>0.5</v>
      </c>
      <c r="K27" s="25">
        <v>0.5</v>
      </c>
      <c r="L27" s="105">
        <v>0.5</v>
      </c>
      <c r="M27" s="202">
        <v>1</v>
      </c>
      <c r="N27" s="34" t="s">
        <v>270</v>
      </c>
      <c r="O27" s="34" t="s">
        <v>260</v>
      </c>
      <c r="P27" s="34" t="s">
        <v>242</v>
      </c>
      <c r="Q27" s="40">
        <v>17672500</v>
      </c>
      <c r="R27" s="40">
        <v>17672500</v>
      </c>
      <c r="S27" s="40">
        <v>80745.13</v>
      </c>
      <c r="T27" s="40"/>
      <c r="U27" s="28">
        <f t="shared" si="0"/>
        <v>2.2844852171452824E-3</v>
      </c>
      <c r="V27" s="28">
        <f t="shared" si="1"/>
        <v>2.2844852171452824E-3</v>
      </c>
      <c r="W27" s="199"/>
      <c r="X27" s="103">
        <v>0</v>
      </c>
      <c r="Y27" s="199"/>
      <c r="Z27" s="103">
        <v>0</v>
      </c>
      <c r="AA27" s="104">
        <v>0</v>
      </c>
      <c r="AB27" s="31"/>
    </row>
    <row r="28" spans="1:28" s="32" customFormat="1" ht="56" x14ac:dyDescent="0.35">
      <c r="A28" s="195" t="s">
        <v>148</v>
      </c>
      <c r="B28" s="195"/>
      <c r="C28" s="195"/>
      <c r="D28" s="34" t="s">
        <v>254</v>
      </c>
      <c r="E28" s="195" t="s">
        <v>39</v>
      </c>
      <c r="F28" s="33">
        <v>14</v>
      </c>
      <c r="G28" s="168" t="s">
        <v>271</v>
      </c>
      <c r="H28" s="168" t="s">
        <v>54</v>
      </c>
      <c r="I28" s="33">
        <v>0.5</v>
      </c>
      <c r="J28" s="105">
        <v>0.5</v>
      </c>
      <c r="K28" s="25">
        <v>0.5</v>
      </c>
      <c r="L28" s="105">
        <v>0.5</v>
      </c>
      <c r="M28" s="202">
        <v>1</v>
      </c>
      <c r="N28" s="34" t="s">
        <v>272</v>
      </c>
      <c r="O28" s="34" t="s">
        <v>260</v>
      </c>
      <c r="P28" s="34" t="s">
        <v>242</v>
      </c>
      <c r="Q28" s="40">
        <v>4525000</v>
      </c>
      <c r="R28" s="40">
        <v>4525000</v>
      </c>
      <c r="S28" s="40">
        <v>235000</v>
      </c>
      <c r="T28" s="40"/>
      <c r="U28" s="28">
        <f t="shared" si="0"/>
        <v>2.5966850828729283E-2</v>
      </c>
      <c r="V28" s="28">
        <f t="shared" si="1"/>
        <v>2.5966850828729283E-2</v>
      </c>
      <c r="W28" s="199"/>
      <c r="X28" s="103">
        <v>0</v>
      </c>
      <c r="Y28" s="199"/>
      <c r="Z28" s="103">
        <v>0</v>
      </c>
      <c r="AA28" s="104">
        <v>0</v>
      </c>
      <c r="AB28" s="31"/>
    </row>
    <row r="29" spans="1:28" s="32" customFormat="1" ht="56" x14ac:dyDescent="0.35">
      <c r="A29" s="195" t="s">
        <v>148</v>
      </c>
      <c r="B29" s="195"/>
      <c r="C29" s="195"/>
      <c r="D29" s="34" t="s">
        <v>254</v>
      </c>
      <c r="E29" s="195" t="s">
        <v>39</v>
      </c>
      <c r="F29" s="33">
        <v>15</v>
      </c>
      <c r="G29" s="168" t="s">
        <v>273</v>
      </c>
      <c r="H29" s="168" t="s">
        <v>54</v>
      </c>
      <c r="I29" s="33">
        <v>0.5</v>
      </c>
      <c r="J29" s="105">
        <v>0.5</v>
      </c>
      <c r="K29" s="25">
        <v>0.5</v>
      </c>
      <c r="L29" s="105">
        <v>0.5</v>
      </c>
      <c r="M29" s="202">
        <v>1</v>
      </c>
      <c r="N29" s="34" t="s">
        <v>274</v>
      </c>
      <c r="O29" s="34" t="s">
        <v>260</v>
      </c>
      <c r="P29" s="34" t="s">
        <v>242</v>
      </c>
      <c r="Q29" s="40">
        <v>15025000</v>
      </c>
      <c r="R29" s="40">
        <v>15025000</v>
      </c>
      <c r="S29" s="40">
        <v>3412542</v>
      </c>
      <c r="T29" s="40"/>
      <c r="U29" s="28">
        <f t="shared" si="0"/>
        <v>0.11356212978369384</v>
      </c>
      <c r="V29" s="28">
        <f t="shared" si="1"/>
        <v>0.11356212978369384</v>
      </c>
      <c r="W29" s="199"/>
      <c r="X29" s="103">
        <v>0</v>
      </c>
      <c r="Y29" s="199"/>
      <c r="Z29" s="103">
        <v>0</v>
      </c>
      <c r="AA29" s="104">
        <v>0</v>
      </c>
      <c r="AB29" s="31"/>
    </row>
    <row r="30" spans="1:28" s="32" customFormat="1" ht="56" x14ac:dyDescent="0.35">
      <c r="A30" s="195" t="s">
        <v>148</v>
      </c>
      <c r="B30" s="195"/>
      <c r="C30" s="195"/>
      <c r="D30" s="34" t="s">
        <v>254</v>
      </c>
      <c r="E30" s="195" t="s">
        <v>39</v>
      </c>
      <c r="F30" s="33">
        <v>16</v>
      </c>
      <c r="G30" s="168" t="s">
        <v>275</v>
      </c>
      <c r="H30" s="168" t="s">
        <v>54</v>
      </c>
      <c r="I30" s="33">
        <v>0.5</v>
      </c>
      <c r="J30" s="105">
        <v>0.5</v>
      </c>
      <c r="K30" s="25">
        <v>0.5</v>
      </c>
      <c r="L30" s="105">
        <v>0.5</v>
      </c>
      <c r="M30" s="202">
        <v>1</v>
      </c>
      <c r="N30" s="34" t="s">
        <v>276</v>
      </c>
      <c r="O30" s="34" t="s">
        <v>260</v>
      </c>
      <c r="P30" s="34" t="s">
        <v>242</v>
      </c>
      <c r="Q30" s="40">
        <v>475000</v>
      </c>
      <c r="R30" s="40">
        <v>475000</v>
      </c>
      <c r="S30" s="40">
        <v>14300</v>
      </c>
      <c r="T30" s="40"/>
      <c r="U30" s="28">
        <f t="shared" si="0"/>
        <v>1.5052631578947368E-2</v>
      </c>
      <c r="V30" s="28">
        <f t="shared" si="1"/>
        <v>1.5052631578947368E-2</v>
      </c>
      <c r="W30" s="199"/>
      <c r="X30" s="103">
        <v>0</v>
      </c>
      <c r="Y30" s="199"/>
      <c r="Z30" s="103">
        <v>0</v>
      </c>
      <c r="AA30" s="104">
        <v>0</v>
      </c>
      <c r="AB30" s="31"/>
    </row>
    <row r="31" spans="1:28" s="32" customFormat="1" ht="70" x14ac:dyDescent="0.35">
      <c r="A31" s="195" t="s">
        <v>152</v>
      </c>
      <c r="B31" s="195"/>
      <c r="C31" s="195"/>
      <c r="D31" s="34" t="s">
        <v>192</v>
      </c>
      <c r="E31" s="195" t="s">
        <v>46</v>
      </c>
      <c r="F31" s="33">
        <v>17</v>
      </c>
      <c r="G31" s="203" t="s">
        <v>405</v>
      </c>
      <c r="H31" s="168" t="s">
        <v>277</v>
      </c>
      <c r="I31" s="33">
        <v>0.5</v>
      </c>
      <c r="J31" s="105">
        <v>0.5</v>
      </c>
      <c r="K31" s="25">
        <v>0.5</v>
      </c>
      <c r="L31" s="105">
        <v>0.5</v>
      </c>
      <c r="M31" s="202">
        <v>1</v>
      </c>
      <c r="N31" s="34" t="s">
        <v>278</v>
      </c>
      <c r="O31" s="34" t="s">
        <v>260</v>
      </c>
      <c r="P31" s="34" t="s">
        <v>242</v>
      </c>
      <c r="Q31" s="40">
        <v>244167894.30000001</v>
      </c>
      <c r="R31" s="40">
        <f>244167894.3+1670764.6</f>
        <v>245838658.90000001</v>
      </c>
      <c r="S31" s="40">
        <v>88078000</v>
      </c>
      <c r="T31" s="40"/>
      <c r="U31" s="28">
        <f t="shared" si="0"/>
        <v>0.17974861647217658</v>
      </c>
      <c r="V31" s="28">
        <f t="shared" si="1"/>
        <v>0.17974861647217658</v>
      </c>
      <c r="W31" s="199"/>
      <c r="X31" s="103">
        <v>0</v>
      </c>
      <c r="Y31" s="199"/>
      <c r="Z31" s="103">
        <v>0</v>
      </c>
      <c r="AA31" s="104">
        <v>0</v>
      </c>
      <c r="AB31" s="31"/>
    </row>
    <row r="32" spans="1:28" s="32" customFormat="1" ht="119.25" customHeight="1" x14ac:dyDescent="0.35">
      <c r="A32" s="195" t="s">
        <v>148</v>
      </c>
      <c r="B32" s="195"/>
      <c r="C32" s="195"/>
      <c r="D32" s="34" t="s">
        <v>263</v>
      </c>
      <c r="E32" s="195" t="s">
        <v>39</v>
      </c>
      <c r="F32" s="33">
        <v>18</v>
      </c>
      <c r="G32" s="168" t="s">
        <v>404</v>
      </c>
      <c r="H32" s="168" t="s">
        <v>54</v>
      </c>
      <c r="I32" s="33">
        <v>0.5</v>
      </c>
      <c r="J32" s="105">
        <v>0.5</v>
      </c>
      <c r="K32" s="25">
        <v>0.5</v>
      </c>
      <c r="L32" s="105">
        <v>0.5</v>
      </c>
      <c r="M32" s="202">
        <v>1</v>
      </c>
      <c r="N32" s="34" t="s">
        <v>279</v>
      </c>
      <c r="O32" s="34" t="s">
        <v>260</v>
      </c>
      <c r="P32" s="34" t="s">
        <v>242</v>
      </c>
      <c r="Q32" s="40">
        <v>38697500</v>
      </c>
      <c r="R32" s="40">
        <f>38697500+76929261.29</f>
        <v>115626761.29000001</v>
      </c>
      <c r="S32" s="40">
        <v>21029406.920000002</v>
      </c>
      <c r="T32" s="40"/>
      <c r="U32" s="28">
        <f t="shared" si="0"/>
        <v>0.13626766617390362</v>
      </c>
      <c r="V32" s="28">
        <f t="shared" si="1"/>
        <v>0.13626766617390362</v>
      </c>
      <c r="W32" s="199"/>
      <c r="X32" s="103">
        <v>0</v>
      </c>
      <c r="Y32" s="199"/>
      <c r="Z32" s="103">
        <v>0</v>
      </c>
      <c r="AA32" s="104">
        <v>0</v>
      </c>
      <c r="AB32" s="31"/>
    </row>
    <row r="33" spans="1:28" s="32" customFormat="1" ht="96.75" customHeight="1" x14ac:dyDescent="0.35">
      <c r="A33" s="195" t="s">
        <v>148</v>
      </c>
      <c r="B33" s="195"/>
      <c r="C33" s="195"/>
      <c r="D33" s="34" t="s">
        <v>254</v>
      </c>
      <c r="E33" s="195" t="s">
        <v>39</v>
      </c>
      <c r="F33" s="33">
        <v>19</v>
      </c>
      <c r="G33" s="168" t="s">
        <v>406</v>
      </c>
      <c r="H33" s="168" t="s">
        <v>41</v>
      </c>
      <c r="I33" s="33">
        <v>0.5</v>
      </c>
      <c r="J33" s="105">
        <v>0.5</v>
      </c>
      <c r="K33" s="25">
        <v>0.5</v>
      </c>
      <c r="L33" s="105">
        <v>0.5</v>
      </c>
      <c r="M33" s="202">
        <v>1</v>
      </c>
      <c r="N33" s="34" t="s">
        <v>259</v>
      </c>
      <c r="O33" s="34" t="s">
        <v>260</v>
      </c>
      <c r="P33" s="34" t="s">
        <v>242</v>
      </c>
      <c r="Q33" s="40">
        <v>40870000</v>
      </c>
      <c r="R33" s="40">
        <f>40870000-25000000</f>
        <v>15870000</v>
      </c>
      <c r="S33" s="40">
        <v>171762</v>
      </c>
      <c r="T33" s="40"/>
      <c r="U33" s="28">
        <f t="shared" si="0"/>
        <v>3.0271765949947127E-3</v>
      </c>
      <c r="V33" s="28">
        <f t="shared" si="1"/>
        <v>3.0271765949947127E-3</v>
      </c>
      <c r="W33" s="199"/>
      <c r="X33" s="103">
        <v>0</v>
      </c>
      <c r="Y33" s="199"/>
      <c r="Z33" s="103">
        <v>0</v>
      </c>
      <c r="AA33" s="104">
        <v>0</v>
      </c>
      <c r="AB33" s="31"/>
    </row>
    <row r="34" spans="1:28" s="32" customFormat="1" ht="90" customHeight="1" x14ac:dyDescent="0.35">
      <c r="A34" s="195" t="s">
        <v>151</v>
      </c>
      <c r="B34" s="195"/>
      <c r="C34" s="195"/>
      <c r="D34" s="34" t="s">
        <v>280</v>
      </c>
      <c r="E34" s="195" t="s">
        <v>39</v>
      </c>
      <c r="F34" s="33">
        <v>20</v>
      </c>
      <c r="G34" s="168" t="s">
        <v>409</v>
      </c>
      <c r="H34" s="168" t="s">
        <v>54</v>
      </c>
      <c r="I34" s="33">
        <v>0.5</v>
      </c>
      <c r="J34" s="105">
        <v>0.5</v>
      </c>
      <c r="K34" s="25">
        <v>0.5</v>
      </c>
      <c r="L34" s="105">
        <v>0.5</v>
      </c>
      <c r="M34" s="202">
        <v>1</v>
      </c>
      <c r="N34" s="34" t="s">
        <v>281</v>
      </c>
      <c r="O34" s="34" t="s">
        <v>282</v>
      </c>
      <c r="P34" s="34" t="s">
        <v>242</v>
      </c>
      <c r="Q34" s="40">
        <v>218674396.62500003</v>
      </c>
      <c r="R34" s="40">
        <f>218674396.625+13950079.68</f>
        <v>232624476.30500001</v>
      </c>
      <c r="S34" s="40">
        <v>99950687.359999999</v>
      </c>
      <c r="T34" s="40"/>
      <c r="U34" s="28">
        <f t="shared" si="0"/>
        <v>0.2214733812896163</v>
      </c>
      <c r="V34" s="28">
        <f t="shared" si="1"/>
        <v>0.2214733812896163</v>
      </c>
      <c r="W34" s="199"/>
      <c r="X34" s="103">
        <v>0</v>
      </c>
      <c r="Y34" s="199"/>
      <c r="Z34" s="103">
        <v>0</v>
      </c>
      <c r="AA34" s="104">
        <v>0</v>
      </c>
      <c r="AB34" s="31"/>
    </row>
    <row r="35" spans="1:28" s="32" customFormat="1" ht="56" x14ac:dyDescent="0.35">
      <c r="A35" s="195" t="s">
        <v>150</v>
      </c>
      <c r="B35" s="195"/>
      <c r="C35" s="195"/>
      <c r="D35" s="168" t="s">
        <v>283</v>
      </c>
      <c r="E35" s="195" t="s">
        <v>39</v>
      </c>
      <c r="F35" s="33">
        <v>21</v>
      </c>
      <c r="G35" s="168" t="s">
        <v>284</v>
      </c>
      <c r="H35" s="168" t="s">
        <v>54</v>
      </c>
      <c r="I35" s="33">
        <v>0.5</v>
      </c>
      <c r="J35" s="105">
        <v>0.5</v>
      </c>
      <c r="K35" s="25">
        <v>0.5</v>
      </c>
      <c r="L35" s="105">
        <v>0.5</v>
      </c>
      <c r="M35" s="202">
        <v>1</v>
      </c>
      <c r="N35" s="34" t="s">
        <v>285</v>
      </c>
      <c r="O35" s="34" t="s">
        <v>286</v>
      </c>
      <c r="P35" s="34" t="s">
        <v>242</v>
      </c>
      <c r="Q35" s="40">
        <v>82235984.775000006</v>
      </c>
      <c r="R35" s="40">
        <v>82235984.775000006</v>
      </c>
      <c r="S35" s="40">
        <v>18379071.91</v>
      </c>
      <c r="T35" s="40"/>
      <c r="U35" s="28">
        <f t="shared" si="0"/>
        <v>0.11174592217923615</v>
      </c>
      <c r="V35" s="28">
        <f t="shared" si="1"/>
        <v>0.11174592217923615</v>
      </c>
      <c r="W35" s="199"/>
      <c r="X35" s="103">
        <v>0</v>
      </c>
      <c r="Y35" s="199"/>
      <c r="Z35" s="103">
        <v>0</v>
      </c>
      <c r="AA35" s="104">
        <v>0</v>
      </c>
      <c r="AB35" s="31"/>
    </row>
    <row r="36" spans="1:28" s="32" customFormat="1" ht="126" x14ac:dyDescent="0.35">
      <c r="A36" s="195" t="s">
        <v>150</v>
      </c>
      <c r="B36" s="195"/>
      <c r="C36" s="195"/>
      <c r="D36" s="168" t="s">
        <v>287</v>
      </c>
      <c r="E36" s="195" t="s">
        <v>39</v>
      </c>
      <c r="F36" s="33">
        <v>22</v>
      </c>
      <c r="G36" s="168" t="s">
        <v>407</v>
      </c>
      <c r="H36" s="168" t="s">
        <v>54</v>
      </c>
      <c r="I36" s="33">
        <v>0.5</v>
      </c>
      <c r="J36" s="105">
        <v>0.5</v>
      </c>
      <c r="K36" s="25">
        <v>0.5</v>
      </c>
      <c r="L36" s="105">
        <v>0.5</v>
      </c>
      <c r="M36" s="202">
        <v>1</v>
      </c>
      <c r="N36" s="34" t="s">
        <v>288</v>
      </c>
      <c r="O36" s="34" t="s">
        <v>289</v>
      </c>
      <c r="P36" s="34" t="s">
        <v>242</v>
      </c>
      <c r="Q36" s="40">
        <v>22937500</v>
      </c>
      <c r="R36" s="40">
        <f>22937500+3000000</f>
        <v>25937500</v>
      </c>
      <c r="S36" s="40">
        <v>6218939.4700000007</v>
      </c>
      <c r="T36" s="40"/>
      <c r="U36" s="28">
        <f t="shared" si="0"/>
        <v>0.12724172828644503</v>
      </c>
      <c r="V36" s="28">
        <f t="shared" si="1"/>
        <v>0.12724172828644503</v>
      </c>
      <c r="W36" s="199"/>
      <c r="X36" s="103">
        <v>0</v>
      </c>
      <c r="Y36" s="199"/>
      <c r="Z36" s="103">
        <v>0</v>
      </c>
      <c r="AA36" s="104">
        <v>0</v>
      </c>
      <c r="AB36" s="31"/>
    </row>
    <row r="37" spans="1:28" s="32" customFormat="1" ht="98" x14ac:dyDescent="0.35">
      <c r="A37" s="195" t="s">
        <v>66</v>
      </c>
      <c r="B37" s="195"/>
      <c r="C37" s="195"/>
      <c r="D37" s="34" t="s">
        <v>290</v>
      </c>
      <c r="E37" s="195" t="s">
        <v>39</v>
      </c>
      <c r="F37" s="33">
        <v>23</v>
      </c>
      <c r="G37" s="168" t="s">
        <v>291</v>
      </c>
      <c r="H37" s="168" t="s">
        <v>54</v>
      </c>
      <c r="I37" s="33">
        <v>0.5</v>
      </c>
      <c r="J37" s="105">
        <v>0.5</v>
      </c>
      <c r="K37" s="25">
        <v>0.5</v>
      </c>
      <c r="L37" s="105">
        <v>0.5</v>
      </c>
      <c r="M37" s="202">
        <v>1</v>
      </c>
      <c r="N37" s="34" t="s">
        <v>292</v>
      </c>
      <c r="O37" s="34" t="s">
        <v>293</v>
      </c>
      <c r="P37" s="34" t="s">
        <v>242</v>
      </c>
      <c r="Q37" s="40">
        <v>17979111.77</v>
      </c>
      <c r="R37" s="40">
        <v>17979111.77</v>
      </c>
      <c r="S37" s="40">
        <v>3057010.17</v>
      </c>
      <c r="T37" s="40"/>
      <c r="U37" s="28">
        <f t="shared" si="0"/>
        <v>8.5015606140814381E-2</v>
      </c>
      <c r="V37" s="28">
        <f t="shared" si="1"/>
        <v>8.5015606140814381E-2</v>
      </c>
      <c r="W37" s="199"/>
      <c r="X37" s="103">
        <v>0</v>
      </c>
      <c r="Y37" s="199"/>
      <c r="Z37" s="103">
        <v>0</v>
      </c>
      <c r="AA37" s="104">
        <v>0</v>
      </c>
      <c r="AB37" s="31"/>
    </row>
    <row r="38" spans="1:28" s="32" customFormat="1" ht="56" x14ac:dyDescent="0.35">
      <c r="A38" s="195" t="s">
        <v>148</v>
      </c>
      <c r="B38" s="195"/>
      <c r="C38" s="195"/>
      <c r="D38" s="34" t="s">
        <v>254</v>
      </c>
      <c r="E38" s="195" t="s">
        <v>39</v>
      </c>
      <c r="F38" s="33">
        <v>24</v>
      </c>
      <c r="G38" s="168" t="s">
        <v>294</v>
      </c>
      <c r="H38" s="168" t="s">
        <v>54</v>
      </c>
      <c r="I38" s="33">
        <v>0.5</v>
      </c>
      <c r="J38" s="105">
        <v>0.5</v>
      </c>
      <c r="K38" s="25">
        <v>0.5</v>
      </c>
      <c r="L38" s="105">
        <v>0.5</v>
      </c>
      <c r="M38" s="202">
        <v>1</v>
      </c>
      <c r="N38" s="34" t="s">
        <v>295</v>
      </c>
      <c r="O38" s="34" t="s">
        <v>260</v>
      </c>
      <c r="P38" s="34" t="s">
        <v>242</v>
      </c>
      <c r="Q38" s="40">
        <v>5470000</v>
      </c>
      <c r="R38" s="40">
        <v>5470000</v>
      </c>
      <c r="S38" s="40">
        <v>0</v>
      </c>
      <c r="T38" s="40"/>
      <c r="U38" s="28">
        <f t="shared" si="0"/>
        <v>0</v>
      </c>
      <c r="V38" s="28">
        <f t="shared" si="1"/>
        <v>0</v>
      </c>
      <c r="W38" s="199"/>
      <c r="X38" s="103">
        <v>0</v>
      </c>
      <c r="Y38" s="199"/>
      <c r="Z38" s="103">
        <v>0</v>
      </c>
      <c r="AA38" s="104">
        <v>0</v>
      </c>
      <c r="AB38" s="31"/>
    </row>
    <row r="39" spans="1:28" s="32" customFormat="1" ht="110.25" customHeight="1" x14ac:dyDescent="0.35">
      <c r="A39" s="195" t="s">
        <v>151</v>
      </c>
      <c r="B39" s="195"/>
      <c r="C39" s="195"/>
      <c r="D39" s="34" t="s">
        <v>280</v>
      </c>
      <c r="E39" s="195" t="s">
        <v>39</v>
      </c>
      <c r="F39" s="33">
        <v>25</v>
      </c>
      <c r="G39" s="168" t="s">
        <v>408</v>
      </c>
      <c r="H39" s="168" t="s">
        <v>54</v>
      </c>
      <c r="I39" s="33">
        <v>0.5</v>
      </c>
      <c r="J39" s="105">
        <v>0.5</v>
      </c>
      <c r="K39" s="25">
        <v>0.5</v>
      </c>
      <c r="L39" s="105">
        <v>0.5</v>
      </c>
      <c r="M39" s="202">
        <v>1</v>
      </c>
      <c r="N39" s="34" t="s">
        <v>281</v>
      </c>
      <c r="O39" s="34" t="s">
        <v>282</v>
      </c>
      <c r="P39" s="34" t="s">
        <v>242</v>
      </c>
      <c r="Q39" s="40">
        <v>2000000</v>
      </c>
      <c r="R39" s="40">
        <v>2000000</v>
      </c>
      <c r="S39" s="40">
        <v>0</v>
      </c>
      <c r="T39" s="40"/>
      <c r="U39" s="28">
        <f t="shared" si="0"/>
        <v>0</v>
      </c>
      <c r="V39" s="28">
        <f t="shared" si="1"/>
        <v>0</v>
      </c>
      <c r="W39" s="199"/>
      <c r="X39" s="103">
        <v>0</v>
      </c>
      <c r="Y39" s="199"/>
      <c r="Z39" s="103">
        <v>0</v>
      </c>
      <c r="AA39" s="104">
        <v>0</v>
      </c>
      <c r="AB39" s="31"/>
    </row>
    <row r="40" spans="1:28" s="32" customFormat="1" ht="70" x14ac:dyDescent="0.35">
      <c r="A40" s="195" t="s">
        <v>37</v>
      </c>
      <c r="B40" s="195"/>
      <c r="C40" s="195"/>
      <c r="D40" s="34" t="s">
        <v>38</v>
      </c>
      <c r="E40" s="195" t="s">
        <v>46</v>
      </c>
      <c r="F40" s="33">
        <v>26</v>
      </c>
      <c r="G40" s="168" t="s">
        <v>296</v>
      </c>
      <c r="H40" s="168" t="s">
        <v>54</v>
      </c>
      <c r="I40" s="33">
        <v>0</v>
      </c>
      <c r="J40" s="105">
        <v>0</v>
      </c>
      <c r="K40" s="25">
        <v>1</v>
      </c>
      <c r="L40" s="105">
        <v>1</v>
      </c>
      <c r="M40" s="202">
        <v>1</v>
      </c>
      <c r="N40" s="34" t="s">
        <v>103</v>
      </c>
      <c r="O40" s="34" t="s">
        <v>297</v>
      </c>
      <c r="P40" s="34" t="s">
        <v>242</v>
      </c>
      <c r="Q40" s="40">
        <v>0</v>
      </c>
      <c r="R40" s="40">
        <v>4427500</v>
      </c>
      <c r="S40" s="40">
        <v>0</v>
      </c>
      <c r="T40" s="40"/>
      <c r="U40" s="28">
        <f t="shared" si="0"/>
        <v>0</v>
      </c>
      <c r="V40" s="28">
        <f t="shared" si="1"/>
        <v>0</v>
      </c>
      <c r="W40" s="199"/>
      <c r="X40" s="103">
        <v>0</v>
      </c>
      <c r="Y40" s="199"/>
      <c r="Z40" s="103">
        <v>0</v>
      </c>
      <c r="AA40" s="104">
        <v>0</v>
      </c>
      <c r="AB40" s="31"/>
    </row>
    <row r="41" spans="1:28" s="32" customFormat="1" ht="70" x14ac:dyDescent="0.35">
      <c r="A41" s="195" t="s">
        <v>37</v>
      </c>
      <c r="B41" s="195"/>
      <c r="C41" s="195"/>
      <c r="D41" s="34" t="s">
        <v>38</v>
      </c>
      <c r="E41" s="195" t="s">
        <v>46</v>
      </c>
      <c r="F41" s="33">
        <v>27</v>
      </c>
      <c r="G41" s="168" t="s">
        <v>298</v>
      </c>
      <c r="H41" s="168" t="s">
        <v>54</v>
      </c>
      <c r="I41" s="33">
        <v>0</v>
      </c>
      <c r="J41" s="105">
        <v>0</v>
      </c>
      <c r="K41" s="25">
        <v>1</v>
      </c>
      <c r="L41" s="105">
        <v>1</v>
      </c>
      <c r="M41" s="202">
        <v>1</v>
      </c>
      <c r="N41" s="34" t="s">
        <v>299</v>
      </c>
      <c r="O41" s="34" t="s">
        <v>297</v>
      </c>
      <c r="P41" s="34" t="s">
        <v>242</v>
      </c>
      <c r="Q41" s="40">
        <v>0</v>
      </c>
      <c r="R41" s="40">
        <v>15000000</v>
      </c>
      <c r="S41" s="40">
        <v>0</v>
      </c>
      <c r="T41" s="40"/>
      <c r="U41" s="28">
        <f t="shared" si="0"/>
        <v>0</v>
      </c>
      <c r="V41" s="28">
        <f t="shared" si="1"/>
        <v>0</v>
      </c>
      <c r="W41" s="199"/>
      <c r="X41" s="103">
        <v>0</v>
      </c>
      <c r="Y41" s="199"/>
      <c r="Z41" s="103">
        <v>0</v>
      </c>
      <c r="AA41" s="104">
        <v>0</v>
      </c>
      <c r="AB41" s="31"/>
    </row>
    <row r="42" spans="1:28" s="32" customFormat="1" ht="70" x14ac:dyDescent="0.35">
      <c r="A42" s="195" t="s">
        <v>37</v>
      </c>
      <c r="B42" s="195"/>
      <c r="C42" s="195"/>
      <c r="D42" s="34" t="s">
        <v>51</v>
      </c>
      <c r="E42" s="195" t="s">
        <v>46</v>
      </c>
      <c r="F42" s="33">
        <v>28</v>
      </c>
      <c r="G42" s="168" t="s">
        <v>300</v>
      </c>
      <c r="H42" s="168" t="s">
        <v>54</v>
      </c>
      <c r="I42" s="33">
        <v>0</v>
      </c>
      <c r="J42" s="105">
        <v>0</v>
      </c>
      <c r="K42" s="25">
        <v>1</v>
      </c>
      <c r="L42" s="105">
        <v>1</v>
      </c>
      <c r="M42" s="202">
        <v>1</v>
      </c>
      <c r="N42" s="34" t="s">
        <v>299</v>
      </c>
      <c r="O42" s="34" t="s">
        <v>297</v>
      </c>
      <c r="P42" s="34" t="s">
        <v>242</v>
      </c>
      <c r="Q42" s="40">
        <v>0</v>
      </c>
      <c r="R42" s="40">
        <v>2065710</v>
      </c>
      <c r="S42" s="40">
        <v>0</v>
      </c>
      <c r="T42" s="40"/>
      <c r="U42" s="28">
        <f t="shared" si="0"/>
        <v>0</v>
      </c>
      <c r="V42" s="28">
        <f t="shared" si="1"/>
        <v>0</v>
      </c>
      <c r="W42" s="199"/>
      <c r="X42" s="103">
        <v>0</v>
      </c>
      <c r="Y42" s="199"/>
      <c r="Z42" s="103">
        <v>0</v>
      </c>
      <c r="AA42" s="104">
        <v>0</v>
      </c>
      <c r="AB42" s="31"/>
    </row>
    <row r="43" spans="1:28" s="32" customFormat="1" ht="70" x14ac:dyDescent="0.35">
      <c r="A43" s="195" t="s">
        <v>37</v>
      </c>
      <c r="B43" s="195"/>
      <c r="C43" s="195"/>
      <c r="D43" s="34" t="s">
        <v>51</v>
      </c>
      <c r="E43" s="195" t="s">
        <v>46</v>
      </c>
      <c r="F43" s="33">
        <v>29</v>
      </c>
      <c r="G43" s="168" t="s">
        <v>301</v>
      </c>
      <c r="H43" s="168" t="s">
        <v>54</v>
      </c>
      <c r="I43" s="33">
        <v>0</v>
      </c>
      <c r="J43" s="105">
        <v>0</v>
      </c>
      <c r="K43" s="25">
        <v>1</v>
      </c>
      <c r="L43" s="105">
        <v>1</v>
      </c>
      <c r="M43" s="202">
        <v>1</v>
      </c>
      <c r="N43" s="34" t="s">
        <v>299</v>
      </c>
      <c r="O43" s="34" t="s">
        <v>297</v>
      </c>
      <c r="P43" s="34" t="s">
        <v>242</v>
      </c>
      <c r="Q43" s="40">
        <v>0</v>
      </c>
      <c r="R43" s="40">
        <v>2804095</v>
      </c>
      <c r="S43" s="40">
        <v>0</v>
      </c>
      <c r="T43" s="40"/>
      <c r="U43" s="28">
        <f t="shared" si="0"/>
        <v>0</v>
      </c>
      <c r="V43" s="28">
        <f t="shared" si="1"/>
        <v>0</v>
      </c>
      <c r="W43" s="199"/>
      <c r="X43" s="103">
        <v>0</v>
      </c>
      <c r="Y43" s="199"/>
      <c r="Z43" s="103">
        <v>0</v>
      </c>
      <c r="AA43" s="104">
        <v>0</v>
      </c>
      <c r="AB43" s="31"/>
    </row>
    <row r="44" spans="1:28" s="32" customFormat="1" ht="99.75" x14ac:dyDescent="0.25">
      <c r="A44" s="195" t="s">
        <v>37</v>
      </c>
      <c r="B44" s="195"/>
      <c r="C44" s="195"/>
      <c r="D44" s="34" t="s">
        <v>51</v>
      </c>
      <c r="E44" s="195" t="s">
        <v>46</v>
      </c>
      <c r="F44" s="33">
        <v>30</v>
      </c>
      <c r="G44" s="168" t="s">
        <v>302</v>
      </c>
      <c r="H44" s="168" t="s">
        <v>54</v>
      </c>
      <c r="I44" s="33">
        <v>0</v>
      </c>
      <c r="J44" s="105">
        <v>0</v>
      </c>
      <c r="K44" s="25">
        <v>1</v>
      </c>
      <c r="L44" s="105">
        <v>1</v>
      </c>
      <c r="M44" s="202">
        <v>1</v>
      </c>
      <c r="N44" s="34" t="s">
        <v>103</v>
      </c>
      <c r="O44" s="34" t="s">
        <v>297</v>
      </c>
      <c r="P44" s="34" t="s">
        <v>242</v>
      </c>
      <c r="Q44" s="40">
        <v>0</v>
      </c>
      <c r="R44" s="40">
        <v>10000000</v>
      </c>
      <c r="S44" s="40">
        <v>0</v>
      </c>
      <c r="T44" s="40"/>
      <c r="U44" s="28">
        <f t="shared" si="0"/>
        <v>0</v>
      </c>
      <c r="V44" s="28">
        <f t="shared" si="1"/>
        <v>0</v>
      </c>
      <c r="W44" s="199"/>
      <c r="X44" s="103">
        <v>0</v>
      </c>
      <c r="Y44" s="199"/>
      <c r="Z44" s="103">
        <v>0</v>
      </c>
      <c r="AA44" s="104">
        <v>0</v>
      </c>
      <c r="AB44" s="31"/>
    </row>
    <row r="45" spans="1:28" s="32" customFormat="1" ht="70" x14ac:dyDescent="0.35">
      <c r="A45" s="195" t="s">
        <v>37</v>
      </c>
      <c r="B45" s="195"/>
      <c r="C45" s="195"/>
      <c r="D45" s="34" t="s">
        <v>51</v>
      </c>
      <c r="E45" s="195" t="s">
        <v>46</v>
      </c>
      <c r="F45" s="33">
        <v>31</v>
      </c>
      <c r="G45" s="168" t="s">
        <v>303</v>
      </c>
      <c r="H45" s="168" t="s">
        <v>54</v>
      </c>
      <c r="I45" s="33">
        <v>0</v>
      </c>
      <c r="J45" s="105">
        <v>0</v>
      </c>
      <c r="K45" s="25">
        <v>1</v>
      </c>
      <c r="L45" s="105">
        <v>1</v>
      </c>
      <c r="M45" s="202">
        <v>1</v>
      </c>
      <c r="N45" s="34" t="s">
        <v>103</v>
      </c>
      <c r="O45" s="34" t="s">
        <v>297</v>
      </c>
      <c r="P45" s="34" t="s">
        <v>242</v>
      </c>
      <c r="Q45" s="40">
        <v>0</v>
      </c>
      <c r="R45" s="40">
        <v>3420000</v>
      </c>
      <c r="S45" s="40">
        <v>0</v>
      </c>
      <c r="T45" s="40"/>
      <c r="U45" s="28">
        <f t="shared" si="0"/>
        <v>0</v>
      </c>
      <c r="V45" s="28">
        <f t="shared" si="1"/>
        <v>0</v>
      </c>
      <c r="W45" s="199"/>
      <c r="X45" s="103">
        <v>0</v>
      </c>
      <c r="Y45" s="199"/>
      <c r="Z45" s="103">
        <v>0</v>
      </c>
      <c r="AA45" s="104">
        <v>0</v>
      </c>
      <c r="AB45" s="31"/>
    </row>
    <row r="46" spans="1:28" s="32" customFormat="1" ht="98" x14ac:dyDescent="0.35">
      <c r="A46" s="195" t="s">
        <v>37</v>
      </c>
      <c r="B46" s="195"/>
      <c r="C46" s="195"/>
      <c r="D46" s="34" t="s">
        <v>128</v>
      </c>
      <c r="E46" s="195" t="s">
        <v>46</v>
      </c>
      <c r="F46" s="33">
        <v>32</v>
      </c>
      <c r="G46" s="168" t="s">
        <v>419</v>
      </c>
      <c r="H46" s="168" t="s">
        <v>54</v>
      </c>
      <c r="I46" s="33">
        <v>0</v>
      </c>
      <c r="J46" s="105">
        <v>0</v>
      </c>
      <c r="K46" s="25">
        <v>1</v>
      </c>
      <c r="L46" s="105">
        <v>1</v>
      </c>
      <c r="M46" s="202">
        <v>1</v>
      </c>
      <c r="N46" s="34" t="s">
        <v>103</v>
      </c>
      <c r="O46" s="34" t="s">
        <v>297</v>
      </c>
      <c r="P46" s="34" t="s">
        <v>242</v>
      </c>
      <c r="Q46" s="40">
        <v>0</v>
      </c>
      <c r="R46" s="40">
        <v>90000000</v>
      </c>
      <c r="S46" s="40">
        <v>0</v>
      </c>
      <c r="T46" s="40"/>
      <c r="U46" s="28">
        <f t="shared" si="0"/>
        <v>0</v>
      </c>
      <c r="V46" s="28">
        <f t="shared" si="1"/>
        <v>0</v>
      </c>
      <c r="W46" s="199"/>
      <c r="X46" s="103">
        <v>0</v>
      </c>
      <c r="Y46" s="199"/>
      <c r="Z46" s="103">
        <v>0</v>
      </c>
      <c r="AA46" s="104">
        <v>0</v>
      </c>
      <c r="AB46" s="31"/>
    </row>
    <row r="47" spans="1:28" s="32" customFormat="1" ht="56" x14ac:dyDescent="0.35">
      <c r="A47" s="195" t="s">
        <v>152</v>
      </c>
      <c r="B47" s="195"/>
      <c r="C47" s="195"/>
      <c r="D47" s="298" t="s">
        <v>196</v>
      </c>
      <c r="E47" s="195" t="s">
        <v>46</v>
      </c>
      <c r="F47" s="33">
        <v>33</v>
      </c>
      <c r="G47" s="168" t="s">
        <v>345</v>
      </c>
      <c r="H47" s="298" t="s">
        <v>54</v>
      </c>
      <c r="I47" s="33">
        <v>1</v>
      </c>
      <c r="J47" s="110">
        <v>0</v>
      </c>
      <c r="K47" s="25">
        <v>0</v>
      </c>
      <c r="L47" s="110">
        <v>0</v>
      </c>
      <c r="M47" s="202">
        <v>0</v>
      </c>
      <c r="N47" s="34" t="s">
        <v>346</v>
      </c>
      <c r="O47" s="34" t="s">
        <v>253</v>
      </c>
      <c r="P47" s="34" t="s">
        <v>242</v>
      </c>
      <c r="Q47" s="295">
        <v>1000000</v>
      </c>
      <c r="R47" s="295">
        <v>0</v>
      </c>
      <c r="S47" s="40">
        <v>0</v>
      </c>
      <c r="T47" s="40"/>
      <c r="U47" s="28">
        <f t="shared" si="0"/>
        <v>0</v>
      </c>
      <c r="V47" s="28">
        <f t="shared" si="1"/>
        <v>0</v>
      </c>
      <c r="W47" s="199"/>
      <c r="X47" s="103">
        <v>0</v>
      </c>
      <c r="Y47" s="199"/>
      <c r="Z47" s="103">
        <v>0</v>
      </c>
      <c r="AA47" s="104">
        <v>0</v>
      </c>
      <c r="AB47" s="31"/>
    </row>
    <row r="48" spans="1:28" s="32" customFormat="1" ht="56" x14ac:dyDescent="0.35">
      <c r="A48" s="195"/>
      <c r="B48" s="195"/>
      <c r="C48" s="195"/>
      <c r="D48" s="37" t="s">
        <v>254</v>
      </c>
      <c r="E48" s="195" t="s">
        <v>46</v>
      </c>
      <c r="F48" s="33">
        <v>34</v>
      </c>
      <c r="G48" s="174" t="s">
        <v>396</v>
      </c>
      <c r="H48" s="34" t="s">
        <v>54</v>
      </c>
      <c r="I48" s="25">
        <v>0</v>
      </c>
      <c r="J48" s="110">
        <v>0</v>
      </c>
      <c r="K48" s="25">
        <v>1</v>
      </c>
      <c r="L48" s="110">
        <v>0</v>
      </c>
      <c r="M48" s="202">
        <v>0</v>
      </c>
      <c r="N48" s="34" t="s">
        <v>252</v>
      </c>
      <c r="O48" s="34" t="s">
        <v>253</v>
      </c>
      <c r="P48" s="34" t="s">
        <v>242</v>
      </c>
      <c r="Q48" s="40">
        <v>0</v>
      </c>
      <c r="R48" s="40">
        <v>4000000</v>
      </c>
      <c r="S48" s="40"/>
      <c r="T48" s="40"/>
      <c r="U48" s="28">
        <f t="shared" si="0"/>
        <v>0</v>
      </c>
      <c r="V48" s="28">
        <f t="shared" si="1"/>
        <v>0</v>
      </c>
      <c r="W48" s="199"/>
      <c r="X48" s="103">
        <v>0</v>
      </c>
      <c r="Y48" s="199"/>
      <c r="Z48" s="103">
        <v>0</v>
      </c>
      <c r="AA48" s="104">
        <v>0</v>
      </c>
      <c r="AB48" s="31"/>
    </row>
    <row r="49" spans="1:30" s="32" customFormat="1" ht="56" x14ac:dyDescent="0.35">
      <c r="A49" s="195"/>
      <c r="B49" s="195"/>
      <c r="C49" s="195"/>
      <c r="D49" s="37" t="s">
        <v>254</v>
      </c>
      <c r="E49" s="195" t="s">
        <v>46</v>
      </c>
      <c r="F49" s="33">
        <v>35</v>
      </c>
      <c r="G49" s="174" t="s">
        <v>395</v>
      </c>
      <c r="H49" s="34" t="s">
        <v>54</v>
      </c>
      <c r="I49" s="25">
        <v>0</v>
      </c>
      <c r="J49" s="110">
        <v>0</v>
      </c>
      <c r="K49" s="25">
        <v>1</v>
      </c>
      <c r="L49" s="110">
        <v>0</v>
      </c>
      <c r="M49" s="202">
        <v>0</v>
      </c>
      <c r="N49" s="34" t="s">
        <v>353</v>
      </c>
      <c r="O49" s="34" t="s">
        <v>253</v>
      </c>
      <c r="P49" s="34" t="s">
        <v>242</v>
      </c>
      <c r="Q49" s="40">
        <v>0</v>
      </c>
      <c r="R49" s="40">
        <v>1136598.7</v>
      </c>
      <c r="S49" s="40"/>
      <c r="T49" s="40"/>
      <c r="U49" s="28">
        <f t="shared" si="0"/>
        <v>0</v>
      </c>
      <c r="V49" s="28">
        <f t="shared" si="1"/>
        <v>0</v>
      </c>
      <c r="W49" s="199"/>
      <c r="X49" s="103">
        <v>0</v>
      </c>
      <c r="Y49" s="199"/>
      <c r="Z49" s="103">
        <v>0</v>
      </c>
      <c r="AA49" s="104">
        <v>0</v>
      </c>
      <c r="AB49" s="31"/>
    </row>
    <row r="50" spans="1:30" s="32" customFormat="1" ht="84" x14ac:dyDescent="0.35">
      <c r="A50" s="195" t="s">
        <v>150</v>
      </c>
      <c r="B50" s="195"/>
      <c r="C50" s="195"/>
      <c r="D50" s="34" t="s">
        <v>287</v>
      </c>
      <c r="E50" s="195" t="s">
        <v>46</v>
      </c>
      <c r="F50" s="33">
        <v>36</v>
      </c>
      <c r="G50" s="168" t="s">
        <v>394</v>
      </c>
      <c r="H50" s="168" t="s">
        <v>54</v>
      </c>
      <c r="I50" s="33">
        <v>0</v>
      </c>
      <c r="J50" s="110">
        <v>0</v>
      </c>
      <c r="K50" s="25">
        <v>1</v>
      </c>
      <c r="L50" s="110">
        <v>0</v>
      </c>
      <c r="M50" s="202">
        <v>0</v>
      </c>
      <c r="N50" s="34" t="s">
        <v>288</v>
      </c>
      <c r="O50" s="34" t="s">
        <v>289</v>
      </c>
      <c r="P50" s="34" t="s">
        <v>242</v>
      </c>
      <c r="Q50" s="40">
        <v>0</v>
      </c>
      <c r="R50" s="40">
        <v>15000000</v>
      </c>
      <c r="S50" s="40"/>
      <c r="T50" s="40"/>
      <c r="U50" s="28">
        <f t="shared" si="0"/>
        <v>0</v>
      </c>
      <c r="V50" s="28">
        <f t="shared" si="1"/>
        <v>0</v>
      </c>
      <c r="W50" s="199"/>
      <c r="X50" s="103">
        <v>0</v>
      </c>
      <c r="Y50" s="199"/>
      <c r="Z50" s="103">
        <v>0</v>
      </c>
      <c r="AA50" s="104">
        <v>0</v>
      </c>
      <c r="AB50" s="31"/>
    </row>
    <row r="51" spans="1:30" s="32" customFormat="1" ht="84" x14ac:dyDescent="0.35">
      <c r="A51" s="195" t="s">
        <v>150</v>
      </c>
      <c r="B51" s="195"/>
      <c r="C51" s="195"/>
      <c r="D51" s="34" t="s">
        <v>287</v>
      </c>
      <c r="E51" s="195" t="s">
        <v>46</v>
      </c>
      <c r="F51" s="33">
        <v>37</v>
      </c>
      <c r="G51" s="168" t="s">
        <v>393</v>
      </c>
      <c r="H51" s="168" t="s">
        <v>54</v>
      </c>
      <c r="I51" s="33">
        <v>0</v>
      </c>
      <c r="J51" s="110">
        <v>0</v>
      </c>
      <c r="K51" s="25">
        <v>1</v>
      </c>
      <c r="L51" s="110">
        <v>0</v>
      </c>
      <c r="M51" s="202">
        <v>0</v>
      </c>
      <c r="N51" s="34" t="s">
        <v>288</v>
      </c>
      <c r="O51" s="34" t="s">
        <v>289</v>
      </c>
      <c r="P51" s="34" t="s">
        <v>242</v>
      </c>
      <c r="Q51" s="40">
        <v>0</v>
      </c>
      <c r="R51" s="40">
        <v>8000000</v>
      </c>
      <c r="S51" s="40"/>
      <c r="T51" s="40"/>
      <c r="U51" s="28">
        <f t="shared" si="0"/>
        <v>0</v>
      </c>
      <c r="V51" s="28">
        <f t="shared" si="1"/>
        <v>0</v>
      </c>
      <c r="W51" s="199"/>
      <c r="X51" s="103">
        <v>0</v>
      </c>
      <c r="Y51" s="199"/>
      <c r="Z51" s="103">
        <v>0</v>
      </c>
      <c r="AA51" s="104">
        <v>0</v>
      </c>
      <c r="AB51" s="31"/>
    </row>
    <row r="52" spans="1:30" s="32" customFormat="1" ht="70" x14ac:dyDescent="0.35">
      <c r="A52" s="195" t="s">
        <v>37</v>
      </c>
      <c r="B52" s="195"/>
      <c r="C52" s="195"/>
      <c r="D52" s="34" t="s">
        <v>128</v>
      </c>
      <c r="E52" s="195" t="s">
        <v>46</v>
      </c>
      <c r="F52" s="33">
        <v>38</v>
      </c>
      <c r="G52" s="168" t="s">
        <v>392</v>
      </c>
      <c r="H52" s="168" t="s">
        <v>54</v>
      </c>
      <c r="I52" s="33">
        <v>0</v>
      </c>
      <c r="J52" s="110">
        <v>0</v>
      </c>
      <c r="K52" s="25">
        <v>1</v>
      </c>
      <c r="L52" s="110">
        <v>0</v>
      </c>
      <c r="M52" s="202">
        <v>0</v>
      </c>
      <c r="N52" s="34" t="s">
        <v>252</v>
      </c>
      <c r="O52" s="34" t="s">
        <v>297</v>
      </c>
      <c r="P52" s="34" t="s">
        <v>242</v>
      </c>
      <c r="Q52" s="40">
        <v>0</v>
      </c>
      <c r="R52" s="40">
        <v>2803153.5099999993</v>
      </c>
      <c r="S52" s="40"/>
      <c r="T52" s="40"/>
      <c r="U52" s="28">
        <f t="shared" si="0"/>
        <v>0</v>
      </c>
      <c r="V52" s="28">
        <f t="shared" si="1"/>
        <v>0</v>
      </c>
      <c r="W52" s="199"/>
      <c r="X52" s="103">
        <v>0</v>
      </c>
      <c r="Y52" s="199"/>
      <c r="Z52" s="103">
        <v>0</v>
      </c>
      <c r="AA52" s="104">
        <v>0</v>
      </c>
      <c r="AB52" s="31"/>
    </row>
    <row r="53" spans="1:30" s="32" customFormat="1" ht="70" x14ac:dyDescent="0.35">
      <c r="A53" s="195" t="s">
        <v>37</v>
      </c>
      <c r="B53" s="195"/>
      <c r="C53" s="195"/>
      <c r="D53" s="34" t="s">
        <v>128</v>
      </c>
      <c r="E53" s="195" t="s">
        <v>46</v>
      </c>
      <c r="F53" s="33">
        <v>39</v>
      </c>
      <c r="G53" s="168" t="s">
        <v>391</v>
      </c>
      <c r="H53" s="168" t="s">
        <v>54</v>
      </c>
      <c r="I53" s="33">
        <v>0</v>
      </c>
      <c r="J53" s="110">
        <v>0</v>
      </c>
      <c r="K53" s="25">
        <v>1</v>
      </c>
      <c r="L53" s="110">
        <v>0</v>
      </c>
      <c r="M53" s="202">
        <v>0</v>
      </c>
      <c r="N53" s="34" t="s">
        <v>252</v>
      </c>
      <c r="O53" s="34" t="s">
        <v>297</v>
      </c>
      <c r="P53" s="34" t="s">
        <v>161</v>
      </c>
      <c r="Q53" s="40">
        <v>0</v>
      </c>
      <c r="R53" s="40">
        <v>2000000</v>
      </c>
      <c r="S53" s="40"/>
      <c r="T53" s="40"/>
      <c r="U53" s="28">
        <f t="shared" si="0"/>
        <v>0</v>
      </c>
      <c r="V53" s="28">
        <f t="shared" si="1"/>
        <v>0</v>
      </c>
      <c r="W53" s="199"/>
      <c r="X53" s="103">
        <v>0</v>
      </c>
      <c r="Y53" s="199"/>
      <c r="Z53" s="103">
        <v>0</v>
      </c>
      <c r="AA53" s="104">
        <v>0</v>
      </c>
      <c r="AB53" s="31"/>
    </row>
    <row r="54" spans="1:30" s="32" customFormat="1" ht="70" x14ac:dyDescent="0.35">
      <c r="A54" s="195" t="s">
        <v>37</v>
      </c>
      <c r="B54" s="195"/>
      <c r="C54" s="195"/>
      <c r="D54" s="34" t="s">
        <v>128</v>
      </c>
      <c r="E54" s="195" t="s">
        <v>46</v>
      </c>
      <c r="F54" s="33">
        <v>40</v>
      </c>
      <c r="G54" s="168" t="s">
        <v>390</v>
      </c>
      <c r="H54" s="168" t="s">
        <v>54</v>
      </c>
      <c r="I54" s="33">
        <v>0</v>
      </c>
      <c r="J54" s="110">
        <v>0</v>
      </c>
      <c r="K54" s="25">
        <v>1</v>
      </c>
      <c r="L54" s="110">
        <v>0</v>
      </c>
      <c r="M54" s="202">
        <v>0</v>
      </c>
      <c r="N54" s="34" t="s">
        <v>252</v>
      </c>
      <c r="O54" s="34" t="s">
        <v>297</v>
      </c>
      <c r="P54" s="34" t="s">
        <v>242</v>
      </c>
      <c r="Q54" s="40">
        <v>0</v>
      </c>
      <c r="R54" s="40">
        <v>159308852.55000001</v>
      </c>
      <c r="S54" s="40"/>
      <c r="T54" s="40"/>
      <c r="U54" s="28">
        <f t="shared" si="0"/>
        <v>0</v>
      </c>
      <c r="V54" s="28">
        <f t="shared" si="1"/>
        <v>0</v>
      </c>
      <c r="W54" s="199"/>
      <c r="X54" s="103">
        <v>0</v>
      </c>
      <c r="Y54" s="199"/>
      <c r="Z54" s="103">
        <v>0</v>
      </c>
      <c r="AA54" s="104">
        <v>0</v>
      </c>
      <c r="AB54" s="31"/>
    </row>
    <row r="55" spans="1:30" s="32" customFormat="1" ht="70" x14ac:dyDescent="0.35">
      <c r="A55" s="195" t="s">
        <v>37</v>
      </c>
      <c r="B55" s="195"/>
      <c r="C55" s="195"/>
      <c r="D55" s="34" t="s">
        <v>128</v>
      </c>
      <c r="E55" s="195" t="s">
        <v>46</v>
      </c>
      <c r="F55" s="33">
        <v>41</v>
      </c>
      <c r="G55" s="168" t="s">
        <v>389</v>
      </c>
      <c r="H55" s="168" t="s">
        <v>54</v>
      </c>
      <c r="I55" s="33">
        <v>0</v>
      </c>
      <c r="J55" s="110">
        <v>0</v>
      </c>
      <c r="K55" s="25">
        <v>1</v>
      </c>
      <c r="L55" s="110">
        <v>0</v>
      </c>
      <c r="M55" s="202">
        <v>0</v>
      </c>
      <c r="N55" s="34" t="s">
        <v>252</v>
      </c>
      <c r="O55" s="34" t="s">
        <v>297</v>
      </c>
      <c r="P55" s="34" t="s">
        <v>161</v>
      </c>
      <c r="Q55" s="40">
        <v>0</v>
      </c>
      <c r="R55" s="40">
        <v>12000000</v>
      </c>
      <c r="S55" s="40"/>
      <c r="T55" s="40"/>
      <c r="U55" s="28">
        <f t="shared" si="0"/>
        <v>0</v>
      </c>
      <c r="V55" s="28">
        <f t="shared" si="1"/>
        <v>0</v>
      </c>
      <c r="W55" s="199"/>
      <c r="X55" s="103">
        <v>0</v>
      </c>
      <c r="Y55" s="199"/>
      <c r="Z55" s="103">
        <v>0</v>
      </c>
      <c r="AA55" s="104">
        <v>0</v>
      </c>
      <c r="AB55" s="31"/>
    </row>
    <row r="56" spans="1:30" s="32" customFormat="1" ht="56" x14ac:dyDescent="0.35">
      <c r="A56" s="195" t="s">
        <v>152</v>
      </c>
      <c r="B56" s="195"/>
      <c r="C56" s="195"/>
      <c r="D56" s="34" t="s">
        <v>254</v>
      </c>
      <c r="E56" s="195" t="s">
        <v>46</v>
      </c>
      <c r="F56" s="33">
        <v>42</v>
      </c>
      <c r="G56" s="168" t="s">
        <v>388</v>
      </c>
      <c r="H56" s="168" t="s">
        <v>54</v>
      </c>
      <c r="I56" s="33">
        <v>0</v>
      </c>
      <c r="J56" s="110">
        <v>0</v>
      </c>
      <c r="K56" s="25">
        <v>1</v>
      </c>
      <c r="L56" s="110">
        <v>0</v>
      </c>
      <c r="M56" s="202">
        <v>0</v>
      </c>
      <c r="N56" s="34" t="s">
        <v>252</v>
      </c>
      <c r="O56" s="34" t="s">
        <v>260</v>
      </c>
      <c r="P56" s="34" t="s">
        <v>242</v>
      </c>
      <c r="Q56" s="40">
        <v>0</v>
      </c>
      <c r="R56" s="40">
        <v>30000000</v>
      </c>
      <c r="S56" s="40"/>
      <c r="T56" s="40"/>
      <c r="U56" s="28">
        <f t="shared" si="0"/>
        <v>0</v>
      </c>
      <c r="V56" s="28">
        <f t="shared" si="1"/>
        <v>0</v>
      </c>
      <c r="W56" s="199"/>
      <c r="X56" s="103">
        <v>0</v>
      </c>
      <c r="Y56" s="199"/>
      <c r="Z56" s="103">
        <v>0</v>
      </c>
      <c r="AA56" s="104">
        <v>0</v>
      </c>
      <c r="AB56" s="31"/>
    </row>
    <row r="57" spans="1:30" s="32" customFormat="1" ht="70" x14ac:dyDescent="0.35">
      <c r="A57" s="195" t="s">
        <v>37</v>
      </c>
      <c r="B57" s="195"/>
      <c r="C57" s="195"/>
      <c r="D57" s="34" t="s">
        <v>385</v>
      </c>
      <c r="E57" s="195" t="s">
        <v>46</v>
      </c>
      <c r="F57" s="33">
        <v>43</v>
      </c>
      <c r="G57" s="168" t="s">
        <v>387</v>
      </c>
      <c r="H57" s="168" t="s">
        <v>386</v>
      </c>
      <c r="I57" s="33">
        <v>0</v>
      </c>
      <c r="J57" s="110">
        <v>0</v>
      </c>
      <c r="K57" s="25">
        <v>1</v>
      </c>
      <c r="L57" s="110">
        <v>0</v>
      </c>
      <c r="M57" s="202">
        <v>0</v>
      </c>
      <c r="N57" s="34" t="s">
        <v>354</v>
      </c>
      <c r="O57" s="34" t="s">
        <v>318</v>
      </c>
      <c r="P57" s="148" t="s">
        <v>242</v>
      </c>
      <c r="Q57" s="40">
        <v>0</v>
      </c>
      <c r="R57" s="40">
        <v>9497067.3000000007</v>
      </c>
      <c r="S57" s="40"/>
      <c r="T57" s="40"/>
      <c r="U57" s="28">
        <f t="shared" si="0"/>
        <v>0</v>
      </c>
      <c r="V57" s="28">
        <f t="shared" si="1"/>
        <v>0</v>
      </c>
      <c r="W57" s="199"/>
      <c r="X57" s="103">
        <v>0</v>
      </c>
      <c r="Y57" s="199"/>
      <c r="Z57" s="103">
        <v>0</v>
      </c>
      <c r="AA57" s="104">
        <v>0</v>
      </c>
      <c r="AB57" s="31"/>
    </row>
    <row r="58" spans="1:30" s="32" customFormat="1" ht="56" x14ac:dyDescent="0.35">
      <c r="A58" s="195" t="s">
        <v>152</v>
      </c>
      <c r="B58" s="195"/>
      <c r="C58" s="195"/>
      <c r="D58" s="34" t="s">
        <v>192</v>
      </c>
      <c r="E58" s="195" t="s">
        <v>46</v>
      </c>
      <c r="F58" s="33">
        <v>44</v>
      </c>
      <c r="G58" s="168" t="s">
        <v>410</v>
      </c>
      <c r="H58" s="168" t="s">
        <v>54</v>
      </c>
      <c r="I58" s="33">
        <v>0</v>
      </c>
      <c r="J58" s="110">
        <v>0</v>
      </c>
      <c r="K58" s="25">
        <v>1</v>
      </c>
      <c r="L58" s="110">
        <v>0</v>
      </c>
      <c r="M58" s="202">
        <v>0</v>
      </c>
      <c r="N58" s="34" t="s">
        <v>278</v>
      </c>
      <c r="O58" s="34" t="s">
        <v>260</v>
      </c>
      <c r="P58" s="148" t="s">
        <v>242</v>
      </c>
      <c r="Q58" s="40">
        <v>0</v>
      </c>
      <c r="R58" s="40">
        <v>6000000</v>
      </c>
      <c r="S58" s="40"/>
      <c r="T58" s="40"/>
      <c r="U58" s="28">
        <f t="shared" si="0"/>
        <v>0</v>
      </c>
      <c r="V58" s="28">
        <f t="shared" si="1"/>
        <v>0</v>
      </c>
      <c r="W58" s="199"/>
      <c r="X58" s="103">
        <v>0</v>
      </c>
      <c r="Y58" s="199"/>
      <c r="Z58" s="103">
        <v>0</v>
      </c>
      <c r="AA58" s="104">
        <v>0</v>
      </c>
      <c r="AB58" s="31"/>
    </row>
    <row r="59" spans="1:30" s="32" customFormat="1" ht="56" x14ac:dyDescent="0.35">
      <c r="A59" s="195" t="s">
        <v>152</v>
      </c>
      <c r="B59" s="195"/>
      <c r="C59" s="195"/>
      <c r="D59" s="34" t="s">
        <v>192</v>
      </c>
      <c r="E59" s="195" t="s">
        <v>46</v>
      </c>
      <c r="F59" s="33">
        <v>45</v>
      </c>
      <c r="G59" s="168" t="s">
        <v>411</v>
      </c>
      <c r="H59" s="168" t="s">
        <v>54</v>
      </c>
      <c r="I59" s="33">
        <v>0</v>
      </c>
      <c r="J59" s="110">
        <v>0</v>
      </c>
      <c r="K59" s="25">
        <v>1</v>
      </c>
      <c r="L59" s="110">
        <v>0</v>
      </c>
      <c r="M59" s="202">
        <v>0</v>
      </c>
      <c r="N59" s="34" t="s">
        <v>278</v>
      </c>
      <c r="O59" s="34" t="s">
        <v>260</v>
      </c>
      <c r="P59" s="148" t="s">
        <v>242</v>
      </c>
      <c r="Q59" s="40">
        <v>0</v>
      </c>
      <c r="R59" s="40">
        <v>10000000</v>
      </c>
      <c r="S59" s="40"/>
      <c r="T59" s="40"/>
      <c r="U59" s="28">
        <f t="shared" si="0"/>
        <v>0</v>
      </c>
      <c r="V59" s="28">
        <f t="shared" si="1"/>
        <v>0</v>
      </c>
      <c r="W59" s="199"/>
      <c r="X59" s="103">
        <v>0</v>
      </c>
      <c r="Y59" s="199"/>
      <c r="Z59" s="103">
        <v>0</v>
      </c>
      <c r="AA59" s="104">
        <v>0</v>
      </c>
      <c r="AB59" s="31"/>
    </row>
    <row r="60" spans="1:30" s="32" customFormat="1" ht="56.5" thickBot="1" x14ac:dyDescent="0.4">
      <c r="A60" s="195" t="s">
        <v>152</v>
      </c>
      <c r="B60" s="195"/>
      <c r="C60" s="195"/>
      <c r="D60" s="34" t="s">
        <v>192</v>
      </c>
      <c r="E60" s="195" t="s">
        <v>46</v>
      </c>
      <c r="F60" s="109">
        <v>46</v>
      </c>
      <c r="G60" s="168" t="s">
        <v>414</v>
      </c>
      <c r="H60" s="168" t="s">
        <v>54</v>
      </c>
      <c r="I60" s="33">
        <v>0</v>
      </c>
      <c r="J60" s="110">
        <v>0</v>
      </c>
      <c r="K60" s="25"/>
      <c r="L60" s="110">
        <v>0</v>
      </c>
      <c r="M60" s="202">
        <v>0</v>
      </c>
      <c r="N60" s="34" t="s">
        <v>278</v>
      </c>
      <c r="O60" s="34" t="s">
        <v>260</v>
      </c>
      <c r="P60" s="148" t="s">
        <v>242</v>
      </c>
      <c r="Q60" s="40">
        <v>0</v>
      </c>
      <c r="R60" s="40">
        <v>2100000</v>
      </c>
      <c r="S60" s="40"/>
      <c r="T60" s="40"/>
      <c r="U60" s="28">
        <f t="shared" si="0"/>
        <v>0</v>
      </c>
      <c r="V60" s="28">
        <f t="shared" si="1"/>
        <v>0</v>
      </c>
      <c r="W60" s="199"/>
      <c r="X60" s="103">
        <v>0</v>
      </c>
      <c r="Y60" s="199"/>
      <c r="Z60" s="103">
        <v>0</v>
      </c>
      <c r="AA60" s="104">
        <v>0</v>
      </c>
      <c r="AB60" s="31"/>
    </row>
    <row r="61" spans="1:30" s="56" customFormat="1" ht="22.5" customHeight="1" thickBot="1" x14ac:dyDescent="0.4">
      <c r="A61" s="41"/>
      <c r="B61" s="41"/>
      <c r="C61" s="41"/>
      <c r="D61" s="42" t="s">
        <v>140</v>
      </c>
      <c r="E61" s="43"/>
      <c r="F61" s="204"/>
      <c r="G61" s="205"/>
      <c r="H61" s="206"/>
      <c r="I61" s="46"/>
      <c r="J61" s="47">
        <v>12.5</v>
      </c>
      <c r="K61" s="46"/>
      <c r="L61" s="47">
        <v>19.5</v>
      </c>
      <c r="M61" s="48">
        <v>32</v>
      </c>
      <c r="N61" s="46"/>
      <c r="O61" s="45"/>
      <c r="P61" s="51"/>
      <c r="Q61" s="51">
        <f>SUM(Q15:Q60)</f>
        <v>2302849742.7800002</v>
      </c>
      <c r="R61" s="51">
        <f>SUM(R15:R60)</f>
        <v>2583432804.8700004</v>
      </c>
      <c r="S61" s="207">
        <f>SUM(S15:S60)</f>
        <v>813414596.41999996</v>
      </c>
      <c r="T61" s="207">
        <v>0</v>
      </c>
      <c r="U61" s="208">
        <v>0</v>
      </c>
      <c r="V61" s="208">
        <v>0</v>
      </c>
      <c r="W61" s="46"/>
      <c r="X61" s="53">
        <v>0</v>
      </c>
      <c r="Y61" s="54"/>
      <c r="Z61" s="209">
        <v>0</v>
      </c>
      <c r="AA61" s="210"/>
      <c r="AB61" s="39"/>
      <c r="AC61" s="32"/>
      <c r="AD61" s="32"/>
    </row>
    <row r="62" spans="1:30" s="17" customFormat="1" ht="23.25" customHeight="1" thickBot="1" x14ac:dyDescent="0.3">
      <c r="A62" s="57" t="s">
        <v>141</v>
      </c>
      <c r="B62" s="58"/>
      <c r="C62" s="58"/>
      <c r="D62" s="58"/>
      <c r="E62" s="59"/>
      <c r="F62" s="211"/>
      <c r="G62" s="212"/>
      <c r="H62" s="212"/>
      <c r="I62" s="58"/>
      <c r="J62" s="61">
        <v>0.390625</v>
      </c>
      <c r="K62" s="58"/>
      <c r="L62" s="61">
        <v>0.609375</v>
      </c>
      <c r="M62" s="61">
        <v>1</v>
      </c>
      <c r="N62" s="58"/>
      <c r="O62" s="58"/>
      <c r="P62" s="58"/>
      <c r="Q62" s="58"/>
      <c r="R62" s="58"/>
      <c r="S62" s="58"/>
      <c r="T62" s="58"/>
      <c r="U62" s="58"/>
      <c r="V62" s="58"/>
      <c r="W62" s="58"/>
      <c r="X62" s="62">
        <v>0</v>
      </c>
      <c r="Y62" s="58"/>
      <c r="Z62" s="62">
        <v>0</v>
      </c>
      <c r="AA62" s="213">
        <v>0</v>
      </c>
      <c r="AB62" s="65"/>
    </row>
    <row r="63" spans="1:30" s="17" customFormat="1" ht="23.25" customHeight="1" thickBot="1" x14ac:dyDescent="0.3">
      <c r="A63" s="66"/>
      <c r="B63" s="67"/>
      <c r="C63" s="67"/>
      <c r="D63" s="68">
        <v>0.25</v>
      </c>
      <c r="E63" s="67" t="s">
        <v>142</v>
      </c>
      <c r="F63" s="134"/>
      <c r="G63" s="214"/>
      <c r="H63" s="214"/>
      <c r="I63" s="67"/>
      <c r="J63" s="70">
        <v>6.25E-2</v>
      </c>
      <c r="K63" s="67"/>
      <c r="L63" s="70">
        <v>0.9375</v>
      </c>
      <c r="M63" s="70">
        <v>1</v>
      </c>
      <c r="N63" s="67"/>
      <c r="O63" s="67"/>
      <c r="P63" s="67"/>
      <c r="Q63" s="67"/>
      <c r="R63" s="67"/>
      <c r="S63" s="67"/>
      <c r="T63" s="67"/>
      <c r="U63" s="67"/>
      <c r="V63" s="67"/>
      <c r="W63" s="67"/>
      <c r="X63" s="71">
        <v>0</v>
      </c>
      <c r="Y63" s="67"/>
      <c r="Z63" s="71">
        <v>0</v>
      </c>
      <c r="AA63" s="215">
        <v>0</v>
      </c>
      <c r="AB63" s="65"/>
    </row>
    <row r="64" spans="1:30" s="17" customFormat="1" ht="23.25" customHeight="1" thickBot="1" x14ac:dyDescent="0.3">
      <c r="A64" s="74"/>
      <c r="B64" s="75"/>
      <c r="C64" s="75"/>
      <c r="D64" s="76">
        <v>0.75</v>
      </c>
      <c r="E64" s="75" t="s">
        <v>143</v>
      </c>
      <c r="F64" s="216"/>
      <c r="G64" s="217"/>
      <c r="H64" s="217"/>
      <c r="I64" s="75"/>
      <c r="J64" s="218">
        <v>0.5</v>
      </c>
      <c r="K64" s="67"/>
      <c r="L64" s="70">
        <v>0.5</v>
      </c>
      <c r="M64" s="70">
        <v>1</v>
      </c>
      <c r="N64" s="67"/>
      <c r="O64" s="67"/>
      <c r="P64" s="67"/>
      <c r="Q64" s="67"/>
      <c r="R64" s="67"/>
      <c r="S64" s="67"/>
      <c r="T64" s="67"/>
      <c r="U64" s="67"/>
      <c r="V64" s="67"/>
      <c r="W64" s="67"/>
      <c r="X64" s="71">
        <v>0</v>
      </c>
      <c r="Y64" s="67"/>
      <c r="Z64" s="71">
        <v>0</v>
      </c>
      <c r="AA64" s="215">
        <v>0</v>
      </c>
      <c r="AB64" s="65"/>
    </row>
    <row r="65" spans="1:30" s="17" customFormat="1" ht="12.75" customHeight="1" thickBot="1" x14ac:dyDescent="0.3">
      <c r="A65" s="66"/>
      <c r="B65" s="67"/>
      <c r="C65" s="67"/>
      <c r="D65" s="78">
        <v>32</v>
      </c>
      <c r="E65" s="67" t="s">
        <v>144</v>
      </c>
      <c r="F65" s="134"/>
      <c r="G65" s="214"/>
      <c r="H65" s="214"/>
      <c r="I65" s="67"/>
      <c r="J65" s="79"/>
      <c r="K65" s="67"/>
      <c r="L65" s="79"/>
      <c r="M65" s="79"/>
      <c r="N65" s="67"/>
      <c r="O65" s="67"/>
      <c r="P65" s="67"/>
      <c r="Q65" s="67"/>
      <c r="R65" s="67"/>
      <c r="S65" s="67"/>
      <c r="T65" s="67"/>
      <c r="U65" s="67"/>
      <c r="V65" s="67"/>
      <c r="W65" s="67"/>
      <c r="X65" s="79"/>
      <c r="Y65" s="67"/>
      <c r="Z65" s="79"/>
      <c r="AA65" s="80"/>
    </row>
    <row r="66" spans="1:30" x14ac:dyDescent="0.35">
      <c r="J66" s="82"/>
      <c r="K66" s="82"/>
      <c r="AC66" s="83"/>
      <c r="AD66" s="32"/>
    </row>
    <row r="67" spans="1:30" ht="15" hidden="1" x14ac:dyDescent="0.25">
      <c r="A67" s="4" t="s">
        <v>46</v>
      </c>
      <c r="J67" s="82"/>
      <c r="K67" s="82"/>
      <c r="AB67" s="83"/>
      <c r="AC67" s="83"/>
      <c r="AD67" s="32"/>
    </row>
    <row r="68" spans="1:30" ht="15" hidden="1" x14ac:dyDescent="0.25">
      <c r="A68" s="4" t="s">
        <v>39</v>
      </c>
      <c r="J68" s="82"/>
      <c r="K68" s="82"/>
      <c r="AB68" s="83"/>
      <c r="AC68" s="83"/>
      <c r="AD68" s="32"/>
    </row>
    <row r="69" spans="1:30" ht="15" hidden="1" x14ac:dyDescent="0.25">
      <c r="A69" s="4" t="s">
        <v>241</v>
      </c>
      <c r="G69" s="219"/>
      <c r="H69" s="220"/>
      <c r="I69" s="221"/>
      <c r="J69" s="82"/>
      <c r="K69" s="82"/>
      <c r="AB69" s="83"/>
      <c r="AC69" s="83"/>
      <c r="AD69" s="32"/>
    </row>
    <row r="70" spans="1:30" ht="15" hidden="1" x14ac:dyDescent="0.25">
      <c r="A70" s="4" t="s">
        <v>243</v>
      </c>
      <c r="G70" s="222"/>
      <c r="H70" s="220"/>
      <c r="I70" s="221"/>
      <c r="J70" s="82"/>
      <c r="K70" s="82"/>
      <c r="AB70" s="83"/>
      <c r="AC70" s="83"/>
      <c r="AD70" s="32"/>
    </row>
    <row r="71" spans="1:30" ht="15" hidden="1" x14ac:dyDescent="0.25">
      <c r="A71" s="4" t="s">
        <v>247</v>
      </c>
      <c r="G71" s="219"/>
      <c r="H71" s="220"/>
      <c r="I71" s="221"/>
      <c r="J71" s="82"/>
      <c r="K71" s="82"/>
      <c r="AB71" s="83"/>
      <c r="AC71" s="83"/>
      <c r="AD71" s="32"/>
    </row>
    <row r="72" spans="1:30" ht="15" hidden="1" x14ac:dyDescent="0.25">
      <c r="A72" s="4" t="s">
        <v>250</v>
      </c>
      <c r="G72" s="222"/>
      <c r="H72" s="220"/>
      <c r="I72" s="221"/>
      <c r="J72" s="82"/>
      <c r="K72" s="82"/>
      <c r="AB72" s="83"/>
      <c r="AC72" s="83"/>
      <c r="AD72" s="32"/>
    </row>
    <row r="73" spans="1:30" ht="15" hidden="1" x14ac:dyDescent="0.25">
      <c r="A73" s="4" t="s">
        <v>251</v>
      </c>
      <c r="G73" s="219"/>
      <c r="H73" s="220"/>
      <c r="I73" s="221"/>
      <c r="J73" s="82"/>
      <c r="K73" s="82"/>
      <c r="AB73" s="83"/>
      <c r="AC73" s="83"/>
      <c r="AD73" s="32"/>
    </row>
    <row r="74" spans="1:30" ht="15" hidden="1" x14ac:dyDescent="0.25">
      <c r="A74" s="4" t="s">
        <v>304</v>
      </c>
      <c r="G74" s="222"/>
      <c r="H74" s="220"/>
      <c r="I74" s="221"/>
      <c r="J74" s="82"/>
      <c r="K74" s="82"/>
      <c r="AB74" s="83"/>
      <c r="AC74" s="83"/>
      <c r="AD74" s="32"/>
    </row>
    <row r="75" spans="1:30" ht="15" hidden="1" x14ac:dyDescent="0.25">
      <c r="A75" s="4" t="s">
        <v>305</v>
      </c>
      <c r="G75" s="219"/>
      <c r="H75" s="220"/>
      <c r="I75" s="221"/>
      <c r="J75" s="82"/>
      <c r="K75" s="82"/>
      <c r="AB75" s="83"/>
      <c r="AC75" s="83"/>
      <c r="AD75" s="32"/>
    </row>
    <row r="76" spans="1:30" ht="15" hidden="1" x14ac:dyDescent="0.25">
      <c r="A76" s="4" t="s">
        <v>306</v>
      </c>
      <c r="G76" s="222"/>
      <c r="H76" s="220"/>
      <c r="I76" s="221"/>
      <c r="J76" s="82"/>
      <c r="K76" s="82"/>
      <c r="AB76" s="83"/>
      <c r="AC76" s="83"/>
      <c r="AD76" s="32"/>
    </row>
    <row r="77" spans="1:30" ht="15" hidden="1" x14ac:dyDescent="0.25">
      <c r="A77" s="4" t="s">
        <v>253</v>
      </c>
      <c r="G77" s="219"/>
      <c r="H77" s="220"/>
      <c r="I77" s="221"/>
      <c r="J77" s="82"/>
      <c r="K77" s="82"/>
      <c r="AB77" s="83"/>
      <c r="AC77" s="83"/>
      <c r="AD77" s="32"/>
    </row>
    <row r="78" spans="1:30" ht="15" hidden="1" x14ac:dyDescent="0.25">
      <c r="A78" s="4" t="s">
        <v>260</v>
      </c>
      <c r="G78" s="222"/>
      <c r="H78" s="220"/>
      <c r="I78" s="221"/>
      <c r="J78" s="82"/>
      <c r="K78" s="82"/>
      <c r="AB78" s="83"/>
      <c r="AC78" s="83"/>
      <c r="AD78" s="32"/>
    </row>
    <row r="79" spans="1:30" ht="15" hidden="1" x14ac:dyDescent="0.25">
      <c r="A79" s="4" t="s">
        <v>307</v>
      </c>
      <c r="G79" s="219"/>
      <c r="H79" s="220"/>
      <c r="I79" s="221"/>
      <c r="J79" s="82"/>
      <c r="K79" s="82"/>
      <c r="AB79" s="83"/>
      <c r="AC79" s="83"/>
      <c r="AD79" s="32"/>
    </row>
    <row r="80" spans="1:30" ht="15" hidden="1" x14ac:dyDescent="0.25">
      <c r="A80" s="4" t="s">
        <v>308</v>
      </c>
      <c r="G80" s="222"/>
      <c r="H80" s="220"/>
      <c r="I80" s="221"/>
      <c r="AB80" s="83"/>
      <c r="AC80" s="83"/>
      <c r="AD80" s="32"/>
    </row>
    <row r="81" spans="1:30" s="17" customFormat="1" ht="15" hidden="1" x14ac:dyDescent="0.25">
      <c r="A81" s="4" t="s">
        <v>309</v>
      </c>
      <c r="B81" s="4"/>
      <c r="C81" s="4"/>
      <c r="E81" s="4"/>
      <c r="F81" s="147"/>
      <c r="G81" s="219"/>
      <c r="H81" s="220"/>
      <c r="I81" s="221"/>
      <c r="J81" s="4"/>
      <c r="K81" s="5"/>
      <c r="L81" s="5"/>
      <c r="M81" s="5"/>
      <c r="N81" s="4"/>
      <c r="O81" s="4"/>
      <c r="P81" s="4"/>
      <c r="Q81" s="4"/>
      <c r="R81" s="4"/>
      <c r="S81" s="4"/>
      <c r="T81" s="4"/>
      <c r="U81" s="4"/>
      <c r="V81" s="4"/>
      <c r="W81" s="4"/>
      <c r="X81" s="4"/>
      <c r="Y81" s="4"/>
      <c r="Z81" s="4"/>
      <c r="AA81" s="5"/>
      <c r="AB81" s="83"/>
      <c r="AC81" s="83"/>
      <c r="AD81" s="32"/>
    </row>
    <row r="82" spans="1:30" s="32" customFormat="1" ht="15" hidden="1" x14ac:dyDescent="0.25">
      <c r="A82" s="4" t="s">
        <v>310</v>
      </c>
      <c r="B82" s="4"/>
      <c r="C82" s="4"/>
      <c r="E82" s="4"/>
      <c r="F82" s="147"/>
      <c r="G82" s="222"/>
      <c r="H82" s="220"/>
      <c r="I82" s="221"/>
      <c r="J82" s="4"/>
      <c r="K82" s="5"/>
      <c r="L82" s="5"/>
      <c r="M82" s="5"/>
      <c r="N82" s="4"/>
      <c r="O82" s="4"/>
      <c r="P82" s="4"/>
      <c r="Q82" s="4"/>
      <c r="R82" s="4"/>
      <c r="S82" s="4"/>
      <c r="T82" s="4"/>
      <c r="U82" s="4"/>
      <c r="V82" s="4"/>
      <c r="W82" s="4"/>
      <c r="X82" s="4"/>
      <c r="Y82" s="4"/>
      <c r="Z82" s="4"/>
      <c r="AA82" s="5"/>
      <c r="AB82" s="83"/>
      <c r="AC82" s="83"/>
    </row>
    <row r="83" spans="1:30" s="32" customFormat="1" ht="15" hidden="1" x14ac:dyDescent="0.25">
      <c r="A83" s="4" t="s">
        <v>311</v>
      </c>
      <c r="B83" s="4"/>
      <c r="C83" s="4"/>
      <c r="E83" s="4"/>
      <c r="F83" s="147"/>
      <c r="G83" s="219"/>
      <c r="H83" s="220"/>
      <c r="I83" s="221"/>
      <c r="J83" s="4"/>
      <c r="K83" s="5"/>
      <c r="L83" s="5"/>
      <c r="M83" s="5"/>
      <c r="N83" s="4"/>
      <c r="O83" s="4"/>
      <c r="P83" s="4"/>
      <c r="Q83" s="4"/>
      <c r="R83" s="4"/>
      <c r="S83" s="4"/>
      <c r="T83" s="4"/>
      <c r="U83" s="4"/>
      <c r="V83" s="4"/>
      <c r="W83" s="4"/>
      <c r="X83" s="4"/>
      <c r="Y83" s="4"/>
      <c r="Z83" s="4"/>
      <c r="AA83" s="5"/>
      <c r="AB83" s="83"/>
      <c r="AC83" s="83"/>
    </row>
    <row r="84" spans="1:30" s="32" customFormat="1" ht="15" hidden="1" x14ac:dyDescent="0.25">
      <c r="A84" s="4" t="s">
        <v>312</v>
      </c>
      <c r="B84" s="4"/>
      <c r="C84" s="4"/>
      <c r="E84" s="4"/>
      <c r="F84" s="147"/>
      <c r="G84" s="222"/>
      <c r="H84" s="220"/>
      <c r="I84" s="221"/>
      <c r="J84" s="4"/>
      <c r="K84" s="5"/>
      <c r="L84" s="5"/>
      <c r="M84" s="5"/>
      <c r="N84" s="4"/>
      <c r="O84" s="4"/>
      <c r="P84" s="4"/>
      <c r="Q84" s="4"/>
      <c r="R84" s="4"/>
      <c r="S84" s="4"/>
      <c r="T84" s="4"/>
      <c r="U84" s="4"/>
      <c r="V84" s="4"/>
      <c r="W84" s="4"/>
      <c r="X84" s="4"/>
      <c r="Y84" s="4"/>
      <c r="Z84" s="4"/>
      <c r="AA84" s="5"/>
      <c r="AB84" s="83"/>
      <c r="AC84" s="83"/>
    </row>
    <row r="85" spans="1:30" s="32" customFormat="1" ht="15" hidden="1" x14ac:dyDescent="0.25">
      <c r="A85" s="4" t="s">
        <v>313</v>
      </c>
      <c r="B85" s="4"/>
      <c r="C85" s="4"/>
      <c r="E85" s="4"/>
      <c r="F85" s="147"/>
      <c r="G85" s="219"/>
      <c r="H85" s="220"/>
      <c r="I85" s="221"/>
      <c r="J85" s="4"/>
      <c r="K85" s="5"/>
      <c r="L85" s="5"/>
      <c r="M85" s="5"/>
      <c r="N85" s="4"/>
      <c r="O85" s="4"/>
      <c r="P85" s="4"/>
      <c r="Q85" s="4"/>
      <c r="R85" s="4"/>
      <c r="S85" s="4"/>
      <c r="T85" s="4"/>
      <c r="U85" s="4"/>
      <c r="V85" s="4"/>
      <c r="W85" s="4"/>
      <c r="X85" s="4"/>
      <c r="Y85" s="4"/>
      <c r="Z85" s="4"/>
      <c r="AA85" s="5"/>
      <c r="AB85" s="83"/>
      <c r="AC85" s="83"/>
    </row>
    <row r="86" spans="1:30" s="32" customFormat="1" ht="15" hidden="1" x14ac:dyDescent="0.25">
      <c r="A86" s="4" t="s">
        <v>314</v>
      </c>
      <c r="B86" s="4"/>
      <c r="C86" s="4"/>
      <c r="E86" s="4"/>
      <c r="F86" s="147"/>
      <c r="G86" s="222"/>
      <c r="H86" s="220"/>
      <c r="I86" s="221"/>
      <c r="J86" s="4"/>
      <c r="K86" s="5"/>
      <c r="L86" s="5"/>
      <c r="M86" s="5"/>
      <c r="N86" s="4"/>
      <c r="O86" s="4"/>
      <c r="P86" s="4"/>
      <c r="Q86" s="4"/>
      <c r="R86" s="4"/>
      <c r="S86" s="4"/>
      <c r="T86" s="4"/>
      <c r="U86" s="4"/>
      <c r="V86" s="4"/>
      <c r="W86" s="4"/>
      <c r="X86" s="4"/>
      <c r="Y86" s="4"/>
      <c r="Z86" s="4"/>
      <c r="AA86" s="5"/>
      <c r="AB86" s="83"/>
      <c r="AC86" s="83"/>
    </row>
    <row r="87" spans="1:30" s="32" customFormat="1" ht="15" hidden="1" x14ac:dyDescent="0.25">
      <c r="A87" s="4" t="s">
        <v>315</v>
      </c>
      <c r="B87" s="4"/>
      <c r="C87" s="4"/>
      <c r="E87" s="4"/>
      <c r="F87" s="147"/>
      <c r="G87" s="219"/>
      <c r="H87" s="220"/>
      <c r="I87" s="221"/>
      <c r="J87" s="4"/>
      <c r="K87" s="5"/>
      <c r="L87" s="5"/>
      <c r="M87" s="5"/>
      <c r="N87" s="4"/>
      <c r="O87" s="4"/>
      <c r="P87" s="4"/>
      <c r="Q87" s="4"/>
      <c r="R87" s="4"/>
      <c r="S87" s="4"/>
      <c r="T87" s="4"/>
      <c r="U87" s="4"/>
      <c r="V87" s="4"/>
      <c r="W87" s="4"/>
      <c r="X87" s="4"/>
      <c r="Y87" s="4"/>
      <c r="Z87" s="4"/>
      <c r="AA87" s="5"/>
      <c r="AB87" s="83"/>
      <c r="AC87" s="83"/>
    </row>
    <row r="88" spans="1:30" s="56" customFormat="1" ht="15" hidden="1" x14ac:dyDescent="0.25">
      <c r="A88" s="4" t="s">
        <v>316</v>
      </c>
      <c r="B88" s="4"/>
      <c r="C88" s="4"/>
      <c r="E88" s="4"/>
      <c r="F88" s="147"/>
      <c r="G88" s="222"/>
      <c r="H88" s="220"/>
      <c r="I88" s="221"/>
      <c r="J88" s="4"/>
      <c r="K88" s="5"/>
      <c r="L88" s="5"/>
      <c r="M88" s="5"/>
      <c r="N88" s="4"/>
      <c r="O88" s="4"/>
      <c r="P88" s="4"/>
      <c r="Q88" s="4"/>
      <c r="R88" s="4"/>
      <c r="S88" s="4"/>
      <c r="T88" s="4"/>
      <c r="U88" s="4"/>
      <c r="V88" s="4"/>
      <c r="W88" s="4"/>
      <c r="X88" s="4"/>
      <c r="Y88" s="4"/>
      <c r="Z88" s="4"/>
      <c r="AA88" s="5"/>
      <c r="AB88" s="83"/>
      <c r="AC88" s="83"/>
      <c r="AD88" s="32"/>
    </row>
    <row r="89" spans="1:30" s="56" customFormat="1" ht="15" hidden="1" x14ac:dyDescent="0.25">
      <c r="A89" s="4" t="s">
        <v>317</v>
      </c>
      <c r="B89" s="4"/>
      <c r="C89" s="4"/>
      <c r="E89" s="4"/>
      <c r="F89" s="147"/>
      <c r="G89" s="219"/>
      <c r="H89" s="220"/>
      <c r="I89" s="221"/>
      <c r="J89" s="4"/>
      <c r="K89" s="5"/>
      <c r="L89" s="5"/>
      <c r="M89" s="5"/>
      <c r="N89" s="4"/>
      <c r="O89" s="4"/>
      <c r="P89" s="4"/>
      <c r="Q89" s="4"/>
      <c r="R89" s="4"/>
      <c r="S89" s="4"/>
      <c r="T89" s="4"/>
      <c r="U89" s="4"/>
      <c r="V89" s="4"/>
      <c r="W89" s="4"/>
      <c r="X89" s="4"/>
      <c r="Y89" s="4"/>
      <c r="Z89" s="4"/>
      <c r="AA89" s="5"/>
      <c r="AB89" s="83"/>
      <c r="AC89" s="83"/>
      <c r="AD89" s="32"/>
    </row>
    <row r="90" spans="1:30" s="56" customFormat="1" ht="15" hidden="1" x14ac:dyDescent="0.25">
      <c r="A90" s="4" t="s">
        <v>318</v>
      </c>
      <c r="B90" s="4"/>
      <c r="C90" s="4"/>
      <c r="E90" s="4"/>
      <c r="F90" s="147"/>
      <c r="G90" s="222"/>
      <c r="H90" s="220"/>
      <c r="I90" s="221"/>
      <c r="J90" s="4"/>
      <c r="K90" s="5"/>
      <c r="L90" s="5"/>
      <c r="M90" s="5"/>
      <c r="N90" s="4"/>
      <c r="O90" s="4"/>
      <c r="P90" s="4"/>
      <c r="Q90" s="4"/>
      <c r="R90" s="4"/>
      <c r="S90" s="4"/>
      <c r="T90" s="4"/>
      <c r="U90" s="4"/>
      <c r="V90" s="4"/>
      <c r="W90" s="4"/>
      <c r="X90" s="4"/>
      <c r="Y90" s="4"/>
      <c r="Z90" s="4"/>
      <c r="AA90" s="5"/>
      <c r="AB90" s="83"/>
      <c r="AC90" s="83"/>
      <c r="AD90" s="32"/>
    </row>
    <row r="91" spans="1:30" ht="15" hidden="1" x14ac:dyDescent="0.25">
      <c r="A91" s="4" t="s">
        <v>282</v>
      </c>
      <c r="G91" s="219"/>
      <c r="H91" s="220"/>
      <c r="I91" s="221"/>
      <c r="AB91" s="83"/>
      <c r="AC91" s="83"/>
      <c r="AD91" s="32"/>
    </row>
    <row r="92" spans="1:30" ht="15" hidden="1" x14ac:dyDescent="0.25">
      <c r="A92" s="4" t="s">
        <v>319</v>
      </c>
      <c r="G92" s="222"/>
      <c r="H92" s="220"/>
      <c r="I92" s="221"/>
      <c r="AB92" s="83"/>
      <c r="AC92" s="83"/>
    </row>
    <row r="93" spans="1:30" ht="15" hidden="1" x14ac:dyDescent="0.25">
      <c r="A93" s="4" t="s">
        <v>286</v>
      </c>
      <c r="G93" s="219"/>
      <c r="H93" s="220"/>
      <c r="I93" s="221"/>
      <c r="AB93" s="83"/>
      <c r="AC93" s="83"/>
    </row>
    <row r="94" spans="1:30" ht="15" hidden="1" x14ac:dyDescent="0.25">
      <c r="A94" s="4" t="s">
        <v>320</v>
      </c>
      <c r="G94" s="222"/>
      <c r="H94" s="220"/>
      <c r="I94" s="221"/>
      <c r="AB94" s="83"/>
      <c r="AC94" s="83"/>
    </row>
    <row r="95" spans="1:30" ht="15" hidden="1" x14ac:dyDescent="0.25">
      <c r="A95" s="4" t="s">
        <v>321</v>
      </c>
      <c r="G95" s="219"/>
      <c r="H95" s="220"/>
      <c r="I95" s="221"/>
    </row>
    <row r="96" spans="1:30" ht="15" hidden="1" x14ac:dyDescent="0.25">
      <c r="A96" s="4" t="s">
        <v>289</v>
      </c>
      <c r="G96" s="222"/>
      <c r="H96" s="220"/>
      <c r="I96" s="221"/>
    </row>
    <row r="97" spans="1:27" ht="15" hidden="1" x14ac:dyDescent="0.25">
      <c r="A97" s="4" t="s">
        <v>293</v>
      </c>
      <c r="G97" s="219"/>
      <c r="H97" s="220"/>
      <c r="I97" s="221"/>
    </row>
    <row r="98" spans="1:27" ht="15" hidden="1" x14ac:dyDescent="0.25">
      <c r="A98" s="4" t="s">
        <v>322</v>
      </c>
      <c r="G98" s="222"/>
      <c r="H98" s="220"/>
      <c r="I98" s="221"/>
    </row>
    <row r="99" spans="1:27" ht="15" hidden="1" x14ac:dyDescent="0.25">
      <c r="A99" s="4" t="s">
        <v>297</v>
      </c>
      <c r="G99" s="219"/>
      <c r="H99" s="220"/>
      <c r="I99" s="221"/>
    </row>
    <row r="100" spans="1:27" ht="15" hidden="1" x14ac:dyDescent="0.25">
      <c r="A100" s="4" t="s">
        <v>148</v>
      </c>
      <c r="G100" s="222"/>
      <c r="H100" s="220"/>
      <c r="I100" s="221"/>
    </row>
    <row r="101" spans="1:27" ht="15" hidden="1" x14ac:dyDescent="0.25">
      <c r="A101" s="4" t="s">
        <v>149</v>
      </c>
      <c r="G101" s="219"/>
      <c r="H101" s="220"/>
      <c r="I101" s="221"/>
    </row>
    <row r="102" spans="1:27" ht="15" hidden="1" x14ac:dyDescent="0.25">
      <c r="A102" s="4" t="s">
        <v>129</v>
      </c>
      <c r="G102" s="222"/>
      <c r="H102" s="220"/>
      <c r="I102" s="221"/>
    </row>
    <row r="103" spans="1:27" ht="15" hidden="1" x14ac:dyDescent="0.25">
      <c r="A103" s="4" t="s">
        <v>150</v>
      </c>
      <c r="G103" s="219"/>
      <c r="H103" s="220"/>
      <c r="I103" s="221"/>
    </row>
    <row r="104" spans="1:27" ht="15" hidden="1" x14ac:dyDescent="0.25">
      <c r="A104" s="4" t="s">
        <v>66</v>
      </c>
      <c r="G104" s="222"/>
      <c r="H104" s="220"/>
      <c r="I104" s="221"/>
      <c r="K104" s="4"/>
      <c r="L104" s="4"/>
      <c r="M104" s="4"/>
      <c r="AA104" s="4"/>
    </row>
    <row r="105" spans="1:27" ht="15" hidden="1" x14ac:dyDescent="0.25">
      <c r="A105" s="4" t="s">
        <v>151</v>
      </c>
      <c r="G105" s="219"/>
      <c r="H105" s="220"/>
      <c r="I105" s="221"/>
      <c r="K105" s="4"/>
      <c r="L105" s="4"/>
      <c r="M105" s="4"/>
      <c r="AA105" s="4"/>
    </row>
    <row r="106" spans="1:27" ht="15" hidden="1" x14ac:dyDescent="0.25">
      <c r="A106" s="4" t="s">
        <v>37</v>
      </c>
      <c r="G106" s="222"/>
      <c r="H106" s="220"/>
      <c r="I106" s="221"/>
      <c r="K106" s="4"/>
      <c r="L106" s="4"/>
      <c r="M106" s="4"/>
      <c r="AA106" s="4"/>
    </row>
    <row r="107" spans="1:27" ht="15" hidden="1" x14ac:dyDescent="0.25">
      <c r="A107" s="4" t="s">
        <v>152</v>
      </c>
      <c r="G107" s="219"/>
      <c r="H107" s="220"/>
      <c r="I107" s="221"/>
      <c r="K107" s="4"/>
      <c r="L107" s="4"/>
      <c r="M107" s="4"/>
      <c r="AA107" s="4"/>
    </row>
    <row r="108" spans="1:27" ht="15" hidden="1" x14ac:dyDescent="0.25">
      <c r="A108" s="4" t="s">
        <v>153</v>
      </c>
      <c r="G108" s="222"/>
      <c r="H108" s="220"/>
      <c r="I108" s="221"/>
      <c r="K108" s="4"/>
      <c r="L108" s="4"/>
      <c r="M108" s="4"/>
      <c r="AA108" s="4"/>
    </row>
    <row r="109" spans="1:27" ht="15" hidden="1" x14ac:dyDescent="0.25">
      <c r="A109" s="4" t="s">
        <v>153</v>
      </c>
      <c r="G109" s="219"/>
      <c r="H109" s="220"/>
      <c r="I109" s="221"/>
      <c r="K109" s="4"/>
      <c r="L109" s="4"/>
      <c r="M109" s="4"/>
      <c r="AA109" s="4"/>
    </row>
    <row r="110" spans="1:27" ht="15" hidden="1" x14ac:dyDescent="0.25">
      <c r="A110" s="4" t="s">
        <v>153</v>
      </c>
      <c r="G110" s="222"/>
      <c r="H110" s="220"/>
      <c r="I110" s="221"/>
      <c r="K110" s="4"/>
      <c r="L110" s="4"/>
      <c r="M110" s="4"/>
      <c r="AA110" s="4"/>
    </row>
    <row r="111" spans="1:27" ht="15" hidden="1" x14ac:dyDescent="0.25">
      <c r="A111" s="4" t="s">
        <v>153</v>
      </c>
      <c r="G111" s="223"/>
      <c r="H111" s="220"/>
      <c r="I111" s="221"/>
      <c r="K111" s="4"/>
      <c r="L111" s="4"/>
      <c r="M111" s="4"/>
      <c r="AA111" s="4"/>
    </row>
    <row r="112" spans="1:27" ht="15" hidden="1" x14ac:dyDescent="0.25">
      <c r="A112" s="4" t="s">
        <v>153</v>
      </c>
      <c r="G112" s="220"/>
      <c r="H112" s="220"/>
      <c r="I112" s="221"/>
      <c r="K112" s="4"/>
      <c r="L112" s="4"/>
      <c r="M112" s="4"/>
      <c r="AA112" s="4"/>
    </row>
    <row r="113" spans="1:27" ht="15" hidden="1" x14ac:dyDescent="0.25">
      <c r="A113" s="4" t="s">
        <v>153</v>
      </c>
      <c r="G113" s="220"/>
      <c r="H113" s="220"/>
      <c r="I113" s="221"/>
      <c r="K113" s="4"/>
      <c r="L113" s="4"/>
      <c r="M113" s="4"/>
      <c r="AA113" s="4"/>
    </row>
    <row r="114" spans="1:27" ht="15" hidden="1" x14ac:dyDescent="0.25">
      <c r="A114" s="4" t="s">
        <v>153</v>
      </c>
      <c r="G114" s="220"/>
      <c r="H114" s="220"/>
      <c r="I114" s="221"/>
      <c r="K114" s="4"/>
      <c r="L114" s="4"/>
      <c r="M114" s="4"/>
      <c r="AA114" s="4"/>
    </row>
    <row r="115" spans="1:27" ht="15" hidden="1" x14ac:dyDescent="0.25">
      <c r="A115" s="4" t="s">
        <v>153</v>
      </c>
      <c r="G115" s="220"/>
      <c r="H115" s="220"/>
      <c r="I115" s="221"/>
      <c r="K115" s="4"/>
      <c r="L115" s="4"/>
      <c r="M115" s="4"/>
      <c r="AA115" s="4"/>
    </row>
    <row r="116" spans="1:27" ht="15" hidden="1" x14ac:dyDescent="0.25">
      <c r="A116" s="4" t="s">
        <v>153</v>
      </c>
      <c r="G116" s="220"/>
      <c r="H116" s="220"/>
      <c r="I116" s="221"/>
      <c r="K116" s="4"/>
      <c r="L116" s="4"/>
      <c r="M116" s="4"/>
      <c r="AA116" s="4"/>
    </row>
    <row r="117" spans="1:27" ht="15" hidden="1" x14ac:dyDescent="0.25">
      <c r="A117" s="4" t="s">
        <v>153</v>
      </c>
      <c r="G117" s="220"/>
      <c r="H117" s="220"/>
      <c r="I117" s="221"/>
      <c r="K117" s="4"/>
      <c r="L117" s="4"/>
      <c r="M117" s="4"/>
      <c r="AA117" s="4"/>
    </row>
    <row r="118" spans="1:27" ht="15" hidden="1" x14ac:dyDescent="0.25">
      <c r="A118" s="4" t="s">
        <v>153</v>
      </c>
      <c r="G118" s="220"/>
      <c r="H118" s="220"/>
      <c r="I118" s="221"/>
      <c r="K118" s="4"/>
      <c r="L118" s="4"/>
      <c r="M118" s="4"/>
      <c r="AA118" s="4"/>
    </row>
    <row r="119" spans="1:27" ht="15" hidden="1" x14ac:dyDescent="0.25">
      <c r="A119" s="4" t="s">
        <v>153</v>
      </c>
      <c r="G119" s="220"/>
      <c r="H119" s="220"/>
      <c r="I119" s="221"/>
      <c r="K119" s="4"/>
      <c r="L119" s="4"/>
      <c r="M119" s="4"/>
      <c r="AA119" s="4"/>
    </row>
    <row r="120" spans="1:27" ht="15" hidden="1" x14ac:dyDescent="0.25">
      <c r="A120" s="4" t="s">
        <v>153</v>
      </c>
      <c r="G120" s="220"/>
      <c r="H120" s="220"/>
      <c r="I120" s="221"/>
      <c r="AA120" s="4"/>
    </row>
    <row r="121" spans="1:27" ht="15" hidden="1" x14ac:dyDescent="0.25">
      <c r="A121" s="4" t="s">
        <v>154</v>
      </c>
      <c r="G121" s="220"/>
      <c r="H121" s="220"/>
      <c r="I121" s="221"/>
      <c r="AA121" s="4"/>
    </row>
    <row r="122" spans="1:27" ht="15" hidden="1" x14ac:dyDescent="0.25">
      <c r="G122" s="220"/>
      <c r="H122" s="220"/>
      <c r="I122" s="221"/>
      <c r="AA122" s="4"/>
    </row>
    <row r="123" spans="1:27" ht="15" hidden="1" x14ac:dyDescent="0.25">
      <c r="A123" s="4" t="s">
        <v>323</v>
      </c>
      <c r="G123" s="220"/>
      <c r="H123" s="220"/>
      <c r="I123" s="221"/>
      <c r="AA123" s="4"/>
    </row>
    <row r="124" spans="1:27" ht="15" hidden="1" x14ac:dyDescent="0.25">
      <c r="A124" s="4" t="s">
        <v>257</v>
      </c>
      <c r="G124" s="220"/>
      <c r="H124" s="220"/>
      <c r="I124" s="221"/>
      <c r="AA124" s="4"/>
    </row>
    <row r="125" spans="1:27" ht="15" hidden="1" x14ac:dyDescent="0.25">
      <c r="A125" s="4" t="s">
        <v>324</v>
      </c>
      <c r="G125" s="220"/>
      <c r="H125" s="220"/>
      <c r="I125" s="221"/>
      <c r="AA125" s="4"/>
    </row>
    <row r="126" spans="1:27" ht="15" hidden="1" x14ac:dyDescent="0.25">
      <c r="A126" s="4" t="s">
        <v>161</v>
      </c>
      <c r="G126" s="220"/>
      <c r="H126" s="220"/>
      <c r="I126" s="221"/>
      <c r="AA126" s="4"/>
    </row>
    <row r="127" spans="1:27" ht="15" hidden="1" x14ac:dyDescent="0.25">
      <c r="A127" s="4" t="s">
        <v>163</v>
      </c>
      <c r="G127" s="220"/>
      <c r="H127" s="220"/>
      <c r="I127" s="11"/>
      <c r="AA127" s="4"/>
    </row>
    <row r="128" spans="1:27" ht="15" hidden="1" x14ac:dyDescent="0.25">
      <c r="A128" s="4" t="s">
        <v>325</v>
      </c>
      <c r="G128" s="220"/>
      <c r="H128" s="220"/>
      <c r="I128" s="221"/>
      <c r="AA128" s="4"/>
    </row>
    <row r="129" spans="1:27" ht="15" hidden="1" x14ac:dyDescent="0.25">
      <c r="A129" s="4" t="s">
        <v>326</v>
      </c>
      <c r="G129" s="220"/>
      <c r="H129" s="220"/>
      <c r="I129" s="221"/>
      <c r="AA129" s="4"/>
    </row>
    <row r="130" spans="1:27" ht="15" hidden="1" x14ac:dyDescent="0.25">
      <c r="A130" s="180" t="s">
        <v>242</v>
      </c>
      <c r="B130" s="180"/>
      <c r="C130" s="180"/>
      <c r="G130" s="220"/>
      <c r="H130" s="220"/>
      <c r="I130" s="221"/>
      <c r="AA130" s="4"/>
    </row>
    <row r="131" spans="1:27" ht="15" hidden="1" x14ac:dyDescent="0.25">
      <c r="A131" s="180"/>
      <c r="B131" s="180"/>
      <c r="C131" s="180"/>
      <c r="X131" s="4" t="s">
        <v>139</v>
      </c>
      <c r="AA131" s="4"/>
    </row>
    <row r="132" spans="1:27" x14ac:dyDescent="0.35">
      <c r="A132" s="180"/>
      <c r="B132" s="180"/>
      <c r="C132" s="180"/>
      <c r="AA132" s="4"/>
    </row>
    <row r="133" spans="1:27" x14ac:dyDescent="0.35">
      <c r="A133" s="180"/>
      <c r="B133" s="180"/>
      <c r="C133" s="180"/>
      <c r="AA133" s="4"/>
    </row>
  </sheetData>
  <autoFilter ref="A14:WWM65"/>
  <mergeCells count="27">
    <mergeCell ref="A5:H5"/>
    <mergeCell ref="D11:R11"/>
    <mergeCell ref="S11:AA11"/>
    <mergeCell ref="A12:A13"/>
    <mergeCell ref="B12:B14"/>
    <mergeCell ref="C12:C14"/>
    <mergeCell ref="D12:D14"/>
    <mergeCell ref="E12:G13"/>
    <mergeCell ref="H12:H14"/>
    <mergeCell ref="I12:M12"/>
    <mergeCell ref="Y13:Y14"/>
    <mergeCell ref="W12:Z12"/>
    <mergeCell ref="AA12:AA14"/>
    <mergeCell ref="I13:I14"/>
    <mergeCell ref="N12:N14"/>
    <mergeCell ref="O12:O14"/>
    <mergeCell ref="K13:K14"/>
    <mergeCell ref="M13:M14"/>
    <mergeCell ref="W13:W14"/>
    <mergeCell ref="V12:V14"/>
    <mergeCell ref="Q12:R12"/>
    <mergeCell ref="S12:T12"/>
    <mergeCell ref="U12:U14"/>
    <mergeCell ref="Q13:Q14"/>
    <mergeCell ref="R13:R14"/>
    <mergeCell ref="S13:S14"/>
    <mergeCell ref="T13:T14"/>
  </mergeCells>
  <dataValidations count="9">
    <dataValidation type="list" allowBlank="1" showInputMessage="1" showErrorMessage="1" sqref="WVW982934:WVW983100 O48:O60 O15:O46 WMA982934:WMA983100 WCE982934:WCE983100 VSI982934:VSI983100 VIM982934:VIM983100 UYQ982934:UYQ983100 UOU982934:UOU983100 UEY982934:UEY983100 TVC982934:TVC983100 TLG982934:TLG983100 TBK982934:TBK983100 SRO982934:SRO983100 SHS982934:SHS983100 RXW982934:RXW983100 ROA982934:ROA983100 REE982934:REE983100 QUI982934:QUI983100 QKM982934:QKM983100 QAQ982934:QAQ983100 PQU982934:PQU983100 PGY982934:PGY983100 OXC982934:OXC983100 ONG982934:ONG983100 ODK982934:ODK983100 NTO982934:NTO983100 NJS982934:NJS983100 MZW982934:MZW983100 MQA982934:MQA983100 MGE982934:MGE983100 LWI982934:LWI983100 LMM982934:LMM983100 LCQ982934:LCQ983100 KSU982934:KSU983100 KIY982934:KIY983100 JZC982934:JZC983100 JPG982934:JPG983100 JFK982934:JFK983100 IVO982934:IVO983100 ILS982934:ILS983100 IBW982934:IBW983100 HSA982934:HSA983100 HIE982934:HIE983100 GYI982934:GYI983100 GOM982934:GOM983100 GEQ982934:GEQ983100 FUU982934:FUU983100 FKY982934:FKY983100 FBC982934:FBC983100 ERG982934:ERG983100 EHK982934:EHK983100 DXO982934:DXO983100 DNS982934:DNS983100 DDW982934:DDW983100 CUA982934:CUA983100 CKE982934:CKE983100 CAI982934:CAI983100 BQM982934:BQM983100 BGQ982934:BGQ983100 AWU982934:AWU983100 AMY982934:AMY983100 ADC982934:ADC983100 TG982934:TG983100 JK982934:JK983100 O982934:O983100 WVW917398:WVW917564 WMA917398:WMA917564 WCE917398:WCE917564 VSI917398:VSI917564 VIM917398:VIM917564 UYQ917398:UYQ917564 UOU917398:UOU917564 UEY917398:UEY917564 TVC917398:TVC917564 TLG917398:TLG917564 TBK917398:TBK917564 SRO917398:SRO917564 SHS917398:SHS917564 RXW917398:RXW917564 ROA917398:ROA917564 REE917398:REE917564 QUI917398:QUI917564 QKM917398:QKM917564 QAQ917398:QAQ917564 PQU917398:PQU917564 PGY917398:PGY917564 OXC917398:OXC917564 ONG917398:ONG917564 ODK917398:ODK917564 NTO917398:NTO917564 NJS917398:NJS917564 MZW917398:MZW917564 MQA917398:MQA917564 MGE917398:MGE917564 LWI917398:LWI917564 LMM917398:LMM917564 LCQ917398:LCQ917564 KSU917398:KSU917564 KIY917398:KIY917564 JZC917398:JZC917564 JPG917398:JPG917564 JFK917398:JFK917564 IVO917398:IVO917564 ILS917398:ILS917564 IBW917398:IBW917564 HSA917398:HSA917564 HIE917398:HIE917564 GYI917398:GYI917564 GOM917398:GOM917564 GEQ917398:GEQ917564 FUU917398:FUU917564 FKY917398:FKY917564 FBC917398:FBC917564 ERG917398:ERG917564 EHK917398:EHK917564 DXO917398:DXO917564 DNS917398:DNS917564 DDW917398:DDW917564 CUA917398:CUA917564 CKE917398:CKE917564 CAI917398:CAI917564 BQM917398:BQM917564 BGQ917398:BGQ917564 AWU917398:AWU917564 AMY917398:AMY917564 ADC917398:ADC917564 TG917398:TG917564 JK917398:JK917564 O917398:O917564 WVW851862:WVW852028 WMA851862:WMA852028 WCE851862:WCE852028 VSI851862:VSI852028 VIM851862:VIM852028 UYQ851862:UYQ852028 UOU851862:UOU852028 UEY851862:UEY852028 TVC851862:TVC852028 TLG851862:TLG852028 TBK851862:TBK852028 SRO851862:SRO852028 SHS851862:SHS852028 RXW851862:RXW852028 ROA851862:ROA852028 REE851862:REE852028 QUI851862:QUI852028 QKM851862:QKM852028 QAQ851862:QAQ852028 PQU851862:PQU852028 PGY851862:PGY852028 OXC851862:OXC852028 ONG851862:ONG852028 ODK851862:ODK852028 NTO851862:NTO852028 NJS851862:NJS852028 MZW851862:MZW852028 MQA851862:MQA852028 MGE851862:MGE852028 LWI851862:LWI852028 LMM851862:LMM852028 LCQ851862:LCQ852028 KSU851862:KSU852028 KIY851862:KIY852028 JZC851862:JZC852028 JPG851862:JPG852028 JFK851862:JFK852028 IVO851862:IVO852028 ILS851862:ILS852028 IBW851862:IBW852028 HSA851862:HSA852028 HIE851862:HIE852028 GYI851862:GYI852028 GOM851862:GOM852028 GEQ851862:GEQ852028 FUU851862:FUU852028 FKY851862:FKY852028 FBC851862:FBC852028 ERG851862:ERG852028 EHK851862:EHK852028 DXO851862:DXO852028 DNS851862:DNS852028 DDW851862:DDW852028 CUA851862:CUA852028 CKE851862:CKE852028 CAI851862:CAI852028 BQM851862:BQM852028 BGQ851862:BGQ852028 AWU851862:AWU852028 AMY851862:AMY852028 ADC851862:ADC852028 TG851862:TG852028 JK851862:JK852028 O851862:O852028 WVW786326:WVW786492 WMA786326:WMA786492 WCE786326:WCE786492 VSI786326:VSI786492 VIM786326:VIM786492 UYQ786326:UYQ786492 UOU786326:UOU786492 UEY786326:UEY786492 TVC786326:TVC786492 TLG786326:TLG786492 TBK786326:TBK786492 SRO786326:SRO786492 SHS786326:SHS786492 RXW786326:RXW786492 ROA786326:ROA786492 REE786326:REE786492 QUI786326:QUI786492 QKM786326:QKM786492 QAQ786326:QAQ786492 PQU786326:PQU786492 PGY786326:PGY786492 OXC786326:OXC786492 ONG786326:ONG786492 ODK786326:ODK786492 NTO786326:NTO786492 NJS786326:NJS786492 MZW786326:MZW786492 MQA786326:MQA786492 MGE786326:MGE786492 LWI786326:LWI786492 LMM786326:LMM786492 LCQ786326:LCQ786492 KSU786326:KSU786492 KIY786326:KIY786492 JZC786326:JZC786492 JPG786326:JPG786492 JFK786326:JFK786492 IVO786326:IVO786492 ILS786326:ILS786492 IBW786326:IBW786492 HSA786326:HSA786492 HIE786326:HIE786492 GYI786326:GYI786492 GOM786326:GOM786492 GEQ786326:GEQ786492 FUU786326:FUU786492 FKY786326:FKY786492 FBC786326:FBC786492 ERG786326:ERG786492 EHK786326:EHK786492 DXO786326:DXO786492 DNS786326:DNS786492 DDW786326:DDW786492 CUA786326:CUA786492 CKE786326:CKE786492 CAI786326:CAI786492 BQM786326:BQM786492 BGQ786326:BGQ786492 AWU786326:AWU786492 AMY786326:AMY786492 ADC786326:ADC786492 TG786326:TG786492 JK786326:JK786492 O786326:O786492 WVW720790:WVW720956 WMA720790:WMA720956 WCE720790:WCE720956 VSI720790:VSI720956 VIM720790:VIM720956 UYQ720790:UYQ720956 UOU720790:UOU720956 UEY720790:UEY720956 TVC720790:TVC720956 TLG720790:TLG720956 TBK720790:TBK720956 SRO720790:SRO720956 SHS720790:SHS720956 RXW720790:RXW720956 ROA720790:ROA720956 REE720790:REE720956 QUI720790:QUI720956 QKM720790:QKM720956 QAQ720790:QAQ720956 PQU720790:PQU720956 PGY720790:PGY720956 OXC720790:OXC720956 ONG720790:ONG720956 ODK720790:ODK720956 NTO720790:NTO720956 NJS720790:NJS720956 MZW720790:MZW720956 MQA720790:MQA720956 MGE720790:MGE720956 LWI720790:LWI720956 LMM720790:LMM720956 LCQ720790:LCQ720956 KSU720790:KSU720956 KIY720790:KIY720956 JZC720790:JZC720956 JPG720790:JPG720956 JFK720790:JFK720956 IVO720790:IVO720956 ILS720790:ILS720956 IBW720790:IBW720956 HSA720790:HSA720956 HIE720790:HIE720956 GYI720790:GYI720956 GOM720790:GOM720956 GEQ720790:GEQ720956 FUU720790:FUU720956 FKY720790:FKY720956 FBC720790:FBC720956 ERG720790:ERG720956 EHK720790:EHK720956 DXO720790:DXO720956 DNS720790:DNS720956 DDW720790:DDW720956 CUA720790:CUA720956 CKE720790:CKE720956 CAI720790:CAI720956 BQM720790:BQM720956 BGQ720790:BGQ720956 AWU720790:AWU720956 AMY720790:AMY720956 ADC720790:ADC720956 TG720790:TG720956 JK720790:JK720956 O720790:O720956 WVW655254:WVW655420 WMA655254:WMA655420 WCE655254:WCE655420 VSI655254:VSI655420 VIM655254:VIM655420 UYQ655254:UYQ655420 UOU655254:UOU655420 UEY655254:UEY655420 TVC655254:TVC655420 TLG655254:TLG655420 TBK655254:TBK655420 SRO655254:SRO655420 SHS655254:SHS655420 RXW655254:RXW655420 ROA655254:ROA655420 REE655254:REE655420 QUI655254:QUI655420 QKM655254:QKM655420 QAQ655254:QAQ655420 PQU655254:PQU655420 PGY655254:PGY655420 OXC655254:OXC655420 ONG655254:ONG655420 ODK655254:ODK655420 NTO655254:NTO655420 NJS655254:NJS655420 MZW655254:MZW655420 MQA655254:MQA655420 MGE655254:MGE655420 LWI655254:LWI655420 LMM655254:LMM655420 LCQ655254:LCQ655420 KSU655254:KSU655420 KIY655254:KIY655420 JZC655254:JZC655420 JPG655254:JPG655420 JFK655254:JFK655420 IVO655254:IVO655420 ILS655254:ILS655420 IBW655254:IBW655420 HSA655254:HSA655420 HIE655254:HIE655420 GYI655254:GYI655420 GOM655254:GOM655420 GEQ655254:GEQ655420 FUU655254:FUU655420 FKY655254:FKY655420 FBC655254:FBC655420 ERG655254:ERG655420 EHK655254:EHK655420 DXO655254:DXO655420 DNS655254:DNS655420 DDW655254:DDW655420 CUA655254:CUA655420 CKE655254:CKE655420 CAI655254:CAI655420 BQM655254:BQM655420 BGQ655254:BGQ655420 AWU655254:AWU655420 AMY655254:AMY655420 ADC655254:ADC655420 TG655254:TG655420 JK655254:JK655420 O655254:O655420 WVW589718:WVW589884 WMA589718:WMA589884 WCE589718:WCE589884 VSI589718:VSI589884 VIM589718:VIM589884 UYQ589718:UYQ589884 UOU589718:UOU589884 UEY589718:UEY589884 TVC589718:TVC589884 TLG589718:TLG589884 TBK589718:TBK589884 SRO589718:SRO589884 SHS589718:SHS589884 RXW589718:RXW589884 ROA589718:ROA589884 REE589718:REE589884 QUI589718:QUI589884 QKM589718:QKM589884 QAQ589718:QAQ589884 PQU589718:PQU589884 PGY589718:PGY589884 OXC589718:OXC589884 ONG589718:ONG589884 ODK589718:ODK589884 NTO589718:NTO589884 NJS589718:NJS589884 MZW589718:MZW589884 MQA589718:MQA589884 MGE589718:MGE589884 LWI589718:LWI589884 LMM589718:LMM589884 LCQ589718:LCQ589884 KSU589718:KSU589884 KIY589718:KIY589884 JZC589718:JZC589884 JPG589718:JPG589884 JFK589718:JFK589884 IVO589718:IVO589884 ILS589718:ILS589884 IBW589718:IBW589884 HSA589718:HSA589884 HIE589718:HIE589884 GYI589718:GYI589884 GOM589718:GOM589884 GEQ589718:GEQ589884 FUU589718:FUU589884 FKY589718:FKY589884 FBC589718:FBC589884 ERG589718:ERG589884 EHK589718:EHK589884 DXO589718:DXO589884 DNS589718:DNS589884 DDW589718:DDW589884 CUA589718:CUA589884 CKE589718:CKE589884 CAI589718:CAI589884 BQM589718:BQM589884 BGQ589718:BGQ589884 AWU589718:AWU589884 AMY589718:AMY589884 ADC589718:ADC589884 TG589718:TG589884 JK589718:JK589884 O589718:O589884 WVW524182:WVW524348 WMA524182:WMA524348 WCE524182:WCE524348 VSI524182:VSI524348 VIM524182:VIM524348 UYQ524182:UYQ524348 UOU524182:UOU524348 UEY524182:UEY524348 TVC524182:TVC524348 TLG524182:TLG524348 TBK524182:TBK524348 SRO524182:SRO524348 SHS524182:SHS524348 RXW524182:RXW524348 ROA524182:ROA524348 REE524182:REE524348 QUI524182:QUI524348 QKM524182:QKM524348 QAQ524182:QAQ524348 PQU524182:PQU524348 PGY524182:PGY524348 OXC524182:OXC524348 ONG524182:ONG524348 ODK524182:ODK524348 NTO524182:NTO524348 NJS524182:NJS524348 MZW524182:MZW524348 MQA524182:MQA524348 MGE524182:MGE524348 LWI524182:LWI524348 LMM524182:LMM524348 LCQ524182:LCQ524348 KSU524182:KSU524348 KIY524182:KIY524348 JZC524182:JZC524348 JPG524182:JPG524348 JFK524182:JFK524348 IVO524182:IVO524348 ILS524182:ILS524348 IBW524182:IBW524348 HSA524182:HSA524348 HIE524182:HIE524348 GYI524182:GYI524348 GOM524182:GOM524348 GEQ524182:GEQ524348 FUU524182:FUU524348 FKY524182:FKY524348 FBC524182:FBC524348 ERG524182:ERG524348 EHK524182:EHK524348 DXO524182:DXO524348 DNS524182:DNS524348 DDW524182:DDW524348 CUA524182:CUA524348 CKE524182:CKE524348 CAI524182:CAI524348 BQM524182:BQM524348 BGQ524182:BGQ524348 AWU524182:AWU524348 AMY524182:AMY524348 ADC524182:ADC524348 TG524182:TG524348 JK524182:JK524348 O524182:O524348 WVW458646:WVW458812 WMA458646:WMA458812 WCE458646:WCE458812 VSI458646:VSI458812 VIM458646:VIM458812 UYQ458646:UYQ458812 UOU458646:UOU458812 UEY458646:UEY458812 TVC458646:TVC458812 TLG458646:TLG458812 TBK458646:TBK458812 SRO458646:SRO458812 SHS458646:SHS458812 RXW458646:RXW458812 ROA458646:ROA458812 REE458646:REE458812 QUI458646:QUI458812 QKM458646:QKM458812 QAQ458646:QAQ458812 PQU458646:PQU458812 PGY458646:PGY458812 OXC458646:OXC458812 ONG458646:ONG458812 ODK458646:ODK458812 NTO458646:NTO458812 NJS458646:NJS458812 MZW458646:MZW458812 MQA458646:MQA458812 MGE458646:MGE458812 LWI458646:LWI458812 LMM458646:LMM458812 LCQ458646:LCQ458812 KSU458646:KSU458812 KIY458646:KIY458812 JZC458646:JZC458812 JPG458646:JPG458812 JFK458646:JFK458812 IVO458646:IVO458812 ILS458646:ILS458812 IBW458646:IBW458812 HSA458646:HSA458812 HIE458646:HIE458812 GYI458646:GYI458812 GOM458646:GOM458812 GEQ458646:GEQ458812 FUU458646:FUU458812 FKY458646:FKY458812 FBC458646:FBC458812 ERG458646:ERG458812 EHK458646:EHK458812 DXO458646:DXO458812 DNS458646:DNS458812 DDW458646:DDW458812 CUA458646:CUA458812 CKE458646:CKE458812 CAI458646:CAI458812 BQM458646:BQM458812 BGQ458646:BGQ458812 AWU458646:AWU458812 AMY458646:AMY458812 ADC458646:ADC458812 TG458646:TG458812 JK458646:JK458812 O458646:O458812 WVW393110:WVW393276 WMA393110:WMA393276 WCE393110:WCE393276 VSI393110:VSI393276 VIM393110:VIM393276 UYQ393110:UYQ393276 UOU393110:UOU393276 UEY393110:UEY393276 TVC393110:TVC393276 TLG393110:TLG393276 TBK393110:TBK393276 SRO393110:SRO393276 SHS393110:SHS393276 RXW393110:RXW393276 ROA393110:ROA393276 REE393110:REE393276 QUI393110:QUI393276 QKM393110:QKM393276 QAQ393110:QAQ393276 PQU393110:PQU393276 PGY393110:PGY393276 OXC393110:OXC393276 ONG393110:ONG393276 ODK393110:ODK393276 NTO393110:NTO393276 NJS393110:NJS393276 MZW393110:MZW393276 MQA393110:MQA393276 MGE393110:MGE393276 LWI393110:LWI393276 LMM393110:LMM393276 LCQ393110:LCQ393276 KSU393110:KSU393276 KIY393110:KIY393276 JZC393110:JZC393276 JPG393110:JPG393276 JFK393110:JFK393276 IVO393110:IVO393276 ILS393110:ILS393276 IBW393110:IBW393276 HSA393110:HSA393276 HIE393110:HIE393276 GYI393110:GYI393276 GOM393110:GOM393276 GEQ393110:GEQ393276 FUU393110:FUU393276 FKY393110:FKY393276 FBC393110:FBC393276 ERG393110:ERG393276 EHK393110:EHK393276 DXO393110:DXO393276 DNS393110:DNS393276 DDW393110:DDW393276 CUA393110:CUA393276 CKE393110:CKE393276 CAI393110:CAI393276 BQM393110:BQM393276 BGQ393110:BGQ393276 AWU393110:AWU393276 AMY393110:AMY393276 ADC393110:ADC393276 TG393110:TG393276 JK393110:JK393276 O393110:O393276 WVW327574:WVW327740 WMA327574:WMA327740 WCE327574:WCE327740 VSI327574:VSI327740 VIM327574:VIM327740 UYQ327574:UYQ327740 UOU327574:UOU327740 UEY327574:UEY327740 TVC327574:TVC327740 TLG327574:TLG327740 TBK327574:TBK327740 SRO327574:SRO327740 SHS327574:SHS327740 RXW327574:RXW327740 ROA327574:ROA327740 REE327574:REE327740 QUI327574:QUI327740 QKM327574:QKM327740 QAQ327574:QAQ327740 PQU327574:PQU327740 PGY327574:PGY327740 OXC327574:OXC327740 ONG327574:ONG327740 ODK327574:ODK327740 NTO327574:NTO327740 NJS327574:NJS327740 MZW327574:MZW327740 MQA327574:MQA327740 MGE327574:MGE327740 LWI327574:LWI327740 LMM327574:LMM327740 LCQ327574:LCQ327740 KSU327574:KSU327740 KIY327574:KIY327740 JZC327574:JZC327740 JPG327574:JPG327740 JFK327574:JFK327740 IVO327574:IVO327740 ILS327574:ILS327740 IBW327574:IBW327740 HSA327574:HSA327740 HIE327574:HIE327740 GYI327574:GYI327740 GOM327574:GOM327740 GEQ327574:GEQ327740 FUU327574:FUU327740 FKY327574:FKY327740 FBC327574:FBC327740 ERG327574:ERG327740 EHK327574:EHK327740 DXO327574:DXO327740 DNS327574:DNS327740 DDW327574:DDW327740 CUA327574:CUA327740 CKE327574:CKE327740 CAI327574:CAI327740 BQM327574:BQM327740 BGQ327574:BGQ327740 AWU327574:AWU327740 AMY327574:AMY327740 ADC327574:ADC327740 TG327574:TG327740 JK327574:JK327740 O327574:O327740 WVW262038:WVW262204 WMA262038:WMA262204 WCE262038:WCE262204 VSI262038:VSI262204 VIM262038:VIM262204 UYQ262038:UYQ262204 UOU262038:UOU262204 UEY262038:UEY262204 TVC262038:TVC262204 TLG262038:TLG262204 TBK262038:TBK262204 SRO262038:SRO262204 SHS262038:SHS262204 RXW262038:RXW262204 ROA262038:ROA262204 REE262038:REE262204 QUI262038:QUI262204 QKM262038:QKM262204 QAQ262038:QAQ262204 PQU262038:PQU262204 PGY262038:PGY262204 OXC262038:OXC262204 ONG262038:ONG262204 ODK262038:ODK262204 NTO262038:NTO262204 NJS262038:NJS262204 MZW262038:MZW262204 MQA262038:MQA262204 MGE262038:MGE262204 LWI262038:LWI262204 LMM262038:LMM262204 LCQ262038:LCQ262204 KSU262038:KSU262204 KIY262038:KIY262204 JZC262038:JZC262204 JPG262038:JPG262204 JFK262038:JFK262204 IVO262038:IVO262204 ILS262038:ILS262204 IBW262038:IBW262204 HSA262038:HSA262204 HIE262038:HIE262204 GYI262038:GYI262204 GOM262038:GOM262204 GEQ262038:GEQ262204 FUU262038:FUU262204 FKY262038:FKY262204 FBC262038:FBC262204 ERG262038:ERG262204 EHK262038:EHK262204 DXO262038:DXO262204 DNS262038:DNS262204 DDW262038:DDW262204 CUA262038:CUA262204 CKE262038:CKE262204 CAI262038:CAI262204 BQM262038:BQM262204 BGQ262038:BGQ262204 AWU262038:AWU262204 AMY262038:AMY262204 ADC262038:ADC262204 TG262038:TG262204 JK262038:JK262204 O262038:O262204 WVW196502:WVW196668 WMA196502:WMA196668 WCE196502:WCE196668 VSI196502:VSI196668 VIM196502:VIM196668 UYQ196502:UYQ196668 UOU196502:UOU196668 UEY196502:UEY196668 TVC196502:TVC196668 TLG196502:TLG196668 TBK196502:TBK196668 SRO196502:SRO196668 SHS196502:SHS196668 RXW196502:RXW196668 ROA196502:ROA196668 REE196502:REE196668 QUI196502:QUI196668 QKM196502:QKM196668 QAQ196502:QAQ196668 PQU196502:PQU196668 PGY196502:PGY196668 OXC196502:OXC196668 ONG196502:ONG196668 ODK196502:ODK196668 NTO196502:NTO196668 NJS196502:NJS196668 MZW196502:MZW196668 MQA196502:MQA196668 MGE196502:MGE196668 LWI196502:LWI196668 LMM196502:LMM196668 LCQ196502:LCQ196668 KSU196502:KSU196668 KIY196502:KIY196668 JZC196502:JZC196668 JPG196502:JPG196668 JFK196502:JFK196668 IVO196502:IVO196668 ILS196502:ILS196668 IBW196502:IBW196668 HSA196502:HSA196668 HIE196502:HIE196668 GYI196502:GYI196668 GOM196502:GOM196668 GEQ196502:GEQ196668 FUU196502:FUU196668 FKY196502:FKY196668 FBC196502:FBC196668 ERG196502:ERG196668 EHK196502:EHK196668 DXO196502:DXO196668 DNS196502:DNS196668 DDW196502:DDW196668 CUA196502:CUA196668 CKE196502:CKE196668 CAI196502:CAI196668 BQM196502:BQM196668 BGQ196502:BGQ196668 AWU196502:AWU196668 AMY196502:AMY196668 ADC196502:ADC196668 TG196502:TG196668 JK196502:JK196668 O196502:O196668 WVW130966:WVW131132 WMA130966:WMA131132 WCE130966:WCE131132 VSI130966:VSI131132 VIM130966:VIM131132 UYQ130966:UYQ131132 UOU130966:UOU131132 UEY130966:UEY131132 TVC130966:TVC131132 TLG130966:TLG131132 TBK130966:TBK131132 SRO130966:SRO131132 SHS130966:SHS131132 RXW130966:RXW131132 ROA130966:ROA131132 REE130966:REE131132 QUI130966:QUI131132 QKM130966:QKM131132 QAQ130966:QAQ131132 PQU130966:PQU131132 PGY130966:PGY131132 OXC130966:OXC131132 ONG130966:ONG131132 ODK130966:ODK131132 NTO130966:NTO131132 NJS130966:NJS131132 MZW130966:MZW131132 MQA130966:MQA131132 MGE130966:MGE131132 LWI130966:LWI131132 LMM130966:LMM131132 LCQ130966:LCQ131132 KSU130966:KSU131132 KIY130966:KIY131132 JZC130966:JZC131132 JPG130966:JPG131132 JFK130966:JFK131132 IVO130966:IVO131132 ILS130966:ILS131132 IBW130966:IBW131132 HSA130966:HSA131132 HIE130966:HIE131132 GYI130966:GYI131132 GOM130966:GOM131132 GEQ130966:GEQ131132 FUU130966:FUU131132 FKY130966:FKY131132 FBC130966:FBC131132 ERG130966:ERG131132 EHK130966:EHK131132 DXO130966:DXO131132 DNS130966:DNS131132 DDW130966:DDW131132 CUA130966:CUA131132 CKE130966:CKE131132 CAI130966:CAI131132 BQM130966:BQM131132 BGQ130966:BGQ131132 AWU130966:AWU131132 AMY130966:AMY131132 ADC130966:ADC131132 TG130966:TG131132 JK130966:JK131132 O130966:O131132 WVW65430:WVW65596 WMA65430:WMA65596 WCE65430:WCE65596 VSI65430:VSI65596 VIM65430:VIM65596 UYQ65430:UYQ65596 UOU65430:UOU65596 UEY65430:UEY65596 TVC65430:TVC65596 TLG65430:TLG65596 TBK65430:TBK65596 SRO65430:SRO65596 SHS65430:SHS65596 RXW65430:RXW65596 ROA65430:ROA65596 REE65430:REE65596 QUI65430:QUI65596 QKM65430:QKM65596 QAQ65430:QAQ65596 PQU65430:PQU65596 PGY65430:PGY65596 OXC65430:OXC65596 ONG65430:ONG65596 ODK65430:ODK65596 NTO65430:NTO65596 NJS65430:NJS65596 MZW65430:MZW65596 MQA65430:MQA65596 MGE65430:MGE65596 LWI65430:LWI65596 LMM65430:LMM65596 LCQ65430:LCQ65596 KSU65430:KSU65596 KIY65430:KIY65596 JZC65430:JZC65596 JPG65430:JPG65596 JFK65430:JFK65596 IVO65430:IVO65596 ILS65430:ILS65596 IBW65430:IBW65596 HSA65430:HSA65596 HIE65430:HIE65596 GYI65430:GYI65596 GOM65430:GOM65596 GEQ65430:GEQ65596 FUU65430:FUU65596 FKY65430:FKY65596 FBC65430:FBC65596 ERG65430:ERG65596 EHK65430:EHK65596 DXO65430:DXO65596 DNS65430:DNS65596 DDW65430:DDW65596 CUA65430:CUA65596 CKE65430:CKE65596 CAI65430:CAI65596 BQM65430:BQM65596 BGQ65430:BGQ65596 AWU65430:AWU65596 AMY65430:AMY65596 ADC65430:ADC65596 TG65430:TG65596 JK65430:JK65596 O65430:O65596 WVW15:WVW60 WMA15:WMA60 WCE15:WCE60 VSI15:VSI60 VIM15:VIM60 UYQ15:UYQ60 UOU15:UOU60 UEY15:UEY60 TVC15:TVC60 TLG15:TLG60 TBK15:TBK60 SRO15:SRO60 SHS15:SHS60 RXW15:RXW60 ROA15:ROA60 REE15:REE60 QUI15:QUI60 QKM15:QKM60 QAQ15:QAQ60 PQU15:PQU60 PGY15:PGY60 OXC15:OXC60 ONG15:ONG60 ODK15:ODK60 NTO15:NTO60 NJS15:NJS60 MZW15:MZW60 MQA15:MQA60 MGE15:MGE60 LWI15:LWI60 LMM15:LMM60 LCQ15:LCQ60 KSU15:KSU60 KIY15:KIY60 JZC15:JZC60 JPG15:JPG60 JFK15:JFK60 IVO15:IVO60 ILS15:ILS60 IBW15:IBW60 HSA15:HSA60 HIE15:HIE60 GYI15:GYI60 GOM15:GOM60 GEQ15:GEQ60 FUU15:FUU60 FKY15:FKY60 FBC15:FBC60 ERG15:ERG60 EHK15:EHK60 DXO15:DXO60 DNS15:DNS60 DDW15:DDW60 CUA15:CUA60 CKE15:CKE60 CAI15:CAI60 BQM15:BQM60 BGQ15:BGQ60 AWU15:AWU60 AMY15:AMY60 ADC15:ADC60 TG15:TG60 JK15:JK60">
      <formula1>$A$69:$A$99</formula1>
    </dataValidation>
    <dataValidation type="list" allowBlank="1" showInputMessage="1" showErrorMessage="1" sqref="WVM982934:WVM983100 E50:E60 E15:E46 WLQ982934:WLQ983100 WBU982934:WBU983100 VRY982934:VRY983100 VIC982934:VIC983100 UYG982934:UYG983100 UOK982934:UOK983100 UEO982934:UEO983100 TUS982934:TUS983100 TKW982934:TKW983100 TBA982934:TBA983100 SRE982934:SRE983100 SHI982934:SHI983100 RXM982934:RXM983100 RNQ982934:RNQ983100 RDU982934:RDU983100 QTY982934:QTY983100 QKC982934:QKC983100 QAG982934:QAG983100 PQK982934:PQK983100 PGO982934:PGO983100 OWS982934:OWS983100 OMW982934:OMW983100 ODA982934:ODA983100 NTE982934:NTE983100 NJI982934:NJI983100 MZM982934:MZM983100 MPQ982934:MPQ983100 MFU982934:MFU983100 LVY982934:LVY983100 LMC982934:LMC983100 LCG982934:LCG983100 KSK982934:KSK983100 KIO982934:KIO983100 JYS982934:JYS983100 JOW982934:JOW983100 JFA982934:JFA983100 IVE982934:IVE983100 ILI982934:ILI983100 IBM982934:IBM983100 HRQ982934:HRQ983100 HHU982934:HHU983100 GXY982934:GXY983100 GOC982934:GOC983100 GEG982934:GEG983100 FUK982934:FUK983100 FKO982934:FKO983100 FAS982934:FAS983100 EQW982934:EQW983100 EHA982934:EHA983100 DXE982934:DXE983100 DNI982934:DNI983100 DDM982934:DDM983100 CTQ982934:CTQ983100 CJU982934:CJU983100 BZY982934:BZY983100 BQC982934:BQC983100 BGG982934:BGG983100 AWK982934:AWK983100 AMO982934:AMO983100 ACS982934:ACS983100 SW982934:SW983100 JA982934:JA983100 E982934:E983100 WVM917398:WVM917564 WLQ917398:WLQ917564 WBU917398:WBU917564 VRY917398:VRY917564 VIC917398:VIC917564 UYG917398:UYG917564 UOK917398:UOK917564 UEO917398:UEO917564 TUS917398:TUS917564 TKW917398:TKW917564 TBA917398:TBA917564 SRE917398:SRE917564 SHI917398:SHI917564 RXM917398:RXM917564 RNQ917398:RNQ917564 RDU917398:RDU917564 QTY917398:QTY917564 QKC917398:QKC917564 QAG917398:QAG917564 PQK917398:PQK917564 PGO917398:PGO917564 OWS917398:OWS917564 OMW917398:OMW917564 ODA917398:ODA917564 NTE917398:NTE917564 NJI917398:NJI917564 MZM917398:MZM917564 MPQ917398:MPQ917564 MFU917398:MFU917564 LVY917398:LVY917564 LMC917398:LMC917564 LCG917398:LCG917564 KSK917398:KSK917564 KIO917398:KIO917564 JYS917398:JYS917564 JOW917398:JOW917564 JFA917398:JFA917564 IVE917398:IVE917564 ILI917398:ILI917564 IBM917398:IBM917564 HRQ917398:HRQ917564 HHU917398:HHU917564 GXY917398:GXY917564 GOC917398:GOC917564 GEG917398:GEG917564 FUK917398:FUK917564 FKO917398:FKO917564 FAS917398:FAS917564 EQW917398:EQW917564 EHA917398:EHA917564 DXE917398:DXE917564 DNI917398:DNI917564 DDM917398:DDM917564 CTQ917398:CTQ917564 CJU917398:CJU917564 BZY917398:BZY917564 BQC917398:BQC917564 BGG917398:BGG917564 AWK917398:AWK917564 AMO917398:AMO917564 ACS917398:ACS917564 SW917398:SW917564 JA917398:JA917564 E917398:E917564 WVM851862:WVM852028 WLQ851862:WLQ852028 WBU851862:WBU852028 VRY851862:VRY852028 VIC851862:VIC852028 UYG851862:UYG852028 UOK851862:UOK852028 UEO851862:UEO852028 TUS851862:TUS852028 TKW851862:TKW852028 TBA851862:TBA852028 SRE851862:SRE852028 SHI851862:SHI852028 RXM851862:RXM852028 RNQ851862:RNQ852028 RDU851862:RDU852028 QTY851862:QTY852028 QKC851862:QKC852028 QAG851862:QAG852028 PQK851862:PQK852028 PGO851862:PGO852028 OWS851862:OWS852028 OMW851862:OMW852028 ODA851862:ODA852028 NTE851862:NTE852028 NJI851862:NJI852028 MZM851862:MZM852028 MPQ851862:MPQ852028 MFU851862:MFU852028 LVY851862:LVY852028 LMC851862:LMC852028 LCG851862:LCG852028 KSK851862:KSK852028 KIO851862:KIO852028 JYS851862:JYS852028 JOW851862:JOW852028 JFA851862:JFA852028 IVE851862:IVE852028 ILI851862:ILI852028 IBM851862:IBM852028 HRQ851862:HRQ852028 HHU851862:HHU852028 GXY851862:GXY852028 GOC851862:GOC852028 GEG851862:GEG852028 FUK851862:FUK852028 FKO851862:FKO852028 FAS851862:FAS852028 EQW851862:EQW852028 EHA851862:EHA852028 DXE851862:DXE852028 DNI851862:DNI852028 DDM851862:DDM852028 CTQ851862:CTQ852028 CJU851862:CJU852028 BZY851862:BZY852028 BQC851862:BQC852028 BGG851862:BGG852028 AWK851862:AWK852028 AMO851862:AMO852028 ACS851862:ACS852028 SW851862:SW852028 JA851862:JA852028 E851862:E852028 WVM786326:WVM786492 WLQ786326:WLQ786492 WBU786326:WBU786492 VRY786326:VRY786492 VIC786326:VIC786492 UYG786326:UYG786492 UOK786326:UOK786492 UEO786326:UEO786492 TUS786326:TUS786492 TKW786326:TKW786492 TBA786326:TBA786492 SRE786326:SRE786492 SHI786326:SHI786492 RXM786326:RXM786492 RNQ786326:RNQ786492 RDU786326:RDU786492 QTY786326:QTY786492 QKC786326:QKC786492 QAG786326:QAG786492 PQK786326:PQK786492 PGO786326:PGO786492 OWS786326:OWS786492 OMW786326:OMW786492 ODA786326:ODA786492 NTE786326:NTE786492 NJI786326:NJI786492 MZM786326:MZM786492 MPQ786326:MPQ786492 MFU786326:MFU786492 LVY786326:LVY786492 LMC786326:LMC786492 LCG786326:LCG786492 KSK786326:KSK786492 KIO786326:KIO786492 JYS786326:JYS786492 JOW786326:JOW786492 JFA786326:JFA786492 IVE786326:IVE786492 ILI786326:ILI786492 IBM786326:IBM786492 HRQ786326:HRQ786492 HHU786326:HHU786492 GXY786326:GXY786492 GOC786326:GOC786492 GEG786326:GEG786492 FUK786326:FUK786492 FKO786326:FKO786492 FAS786326:FAS786492 EQW786326:EQW786492 EHA786326:EHA786492 DXE786326:DXE786492 DNI786326:DNI786492 DDM786326:DDM786492 CTQ786326:CTQ786492 CJU786326:CJU786492 BZY786326:BZY786492 BQC786326:BQC786492 BGG786326:BGG786492 AWK786326:AWK786492 AMO786326:AMO786492 ACS786326:ACS786492 SW786326:SW786492 JA786326:JA786492 E786326:E786492 WVM720790:WVM720956 WLQ720790:WLQ720956 WBU720790:WBU720956 VRY720790:VRY720956 VIC720790:VIC720956 UYG720790:UYG720956 UOK720790:UOK720956 UEO720790:UEO720956 TUS720790:TUS720956 TKW720790:TKW720956 TBA720790:TBA720956 SRE720790:SRE720956 SHI720790:SHI720956 RXM720790:RXM720956 RNQ720790:RNQ720956 RDU720790:RDU720956 QTY720790:QTY720956 QKC720790:QKC720956 QAG720790:QAG720956 PQK720790:PQK720956 PGO720790:PGO720956 OWS720790:OWS720956 OMW720790:OMW720956 ODA720790:ODA720956 NTE720790:NTE720956 NJI720790:NJI720956 MZM720790:MZM720956 MPQ720790:MPQ720956 MFU720790:MFU720956 LVY720790:LVY720956 LMC720790:LMC720956 LCG720790:LCG720956 KSK720790:KSK720956 KIO720790:KIO720956 JYS720790:JYS720956 JOW720790:JOW720956 JFA720790:JFA720956 IVE720790:IVE720956 ILI720790:ILI720956 IBM720790:IBM720956 HRQ720790:HRQ720956 HHU720790:HHU720956 GXY720790:GXY720956 GOC720790:GOC720956 GEG720790:GEG720956 FUK720790:FUK720956 FKO720790:FKO720956 FAS720790:FAS720956 EQW720790:EQW720956 EHA720790:EHA720956 DXE720790:DXE720956 DNI720790:DNI720956 DDM720790:DDM720956 CTQ720790:CTQ720956 CJU720790:CJU720956 BZY720790:BZY720956 BQC720790:BQC720956 BGG720790:BGG720956 AWK720790:AWK720956 AMO720790:AMO720956 ACS720790:ACS720956 SW720790:SW720956 JA720790:JA720956 E720790:E720956 WVM655254:WVM655420 WLQ655254:WLQ655420 WBU655254:WBU655420 VRY655254:VRY655420 VIC655254:VIC655420 UYG655254:UYG655420 UOK655254:UOK655420 UEO655254:UEO655420 TUS655254:TUS655420 TKW655254:TKW655420 TBA655254:TBA655420 SRE655254:SRE655420 SHI655254:SHI655420 RXM655254:RXM655420 RNQ655254:RNQ655420 RDU655254:RDU655420 QTY655254:QTY655420 QKC655254:QKC655420 QAG655254:QAG655420 PQK655254:PQK655420 PGO655254:PGO655420 OWS655254:OWS655420 OMW655254:OMW655420 ODA655254:ODA655420 NTE655254:NTE655420 NJI655254:NJI655420 MZM655254:MZM655420 MPQ655254:MPQ655420 MFU655254:MFU655420 LVY655254:LVY655420 LMC655254:LMC655420 LCG655254:LCG655420 KSK655254:KSK655420 KIO655254:KIO655420 JYS655254:JYS655420 JOW655254:JOW655420 JFA655254:JFA655420 IVE655254:IVE655420 ILI655254:ILI655420 IBM655254:IBM655420 HRQ655254:HRQ655420 HHU655254:HHU655420 GXY655254:GXY655420 GOC655254:GOC655420 GEG655254:GEG655420 FUK655254:FUK655420 FKO655254:FKO655420 FAS655254:FAS655420 EQW655254:EQW655420 EHA655254:EHA655420 DXE655254:DXE655420 DNI655254:DNI655420 DDM655254:DDM655420 CTQ655254:CTQ655420 CJU655254:CJU655420 BZY655254:BZY655420 BQC655254:BQC655420 BGG655254:BGG655420 AWK655254:AWK655420 AMO655254:AMO655420 ACS655254:ACS655420 SW655254:SW655420 JA655254:JA655420 E655254:E655420 WVM589718:WVM589884 WLQ589718:WLQ589884 WBU589718:WBU589884 VRY589718:VRY589884 VIC589718:VIC589884 UYG589718:UYG589884 UOK589718:UOK589884 UEO589718:UEO589884 TUS589718:TUS589884 TKW589718:TKW589884 TBA589718:TBA589884 SRE589718:SRE589884 SHI589718:SHI589884 RXM589718:RXM589884 RNQ589718:RNQ589884 RDU589718:RDU589884 QTY589718:QTY589884 QKC589718:QKC589884 QAG589718:QAG589884 PQK589718:PQK589884 PGO589718:PGO589884 OWS589718:OWS589884 OMW589718:OMW589884 ODA589718:ODA589884 NTE589718:NTE589884 NJI589718:NJI589884 MZM589718:MZM589884 MPQ589718:MPQ589884 MFU589718:MFU589884 LVY589718:LVY589884 LMC589718:LMC589884 LCG589718:LCG589884 KSK589718:KSK589884 KIO589718:KIO589884 JYS589718:JYS589884 JOW589718:JOW589884 JFA589718:JFA589884 IVE589718:IVE589884 ILI589718:ILI589884 IBM589718:IBM589884 HRQ589718:HRQ589884 HHU589718:HHU589884 GXY589718:GXY589884 GOC589718:GOC589884 GEG589718:GEG589884 FUK589718:FUK589884 FKO589718:FKO589884 FAS589718:FAS589884 EQW589718:EQW589884 EHA589718:EHA589884 DXE589718:DXE589884 DNI589718:DNI589884 DDM589718:DDM589884 CTQ589718:CTQ589884 CJU589718:CJU589884 BZY589718:BZY589884 BQC589718:BQC589884 BGG589718:BGG589884 AWK589718:AWK589884 AMO589718:AMO589884 ACS589718:ACS589884 SW589718:SW589884 JA589718:JA589884 E589718:E589884 WVM524182:WVM524348 WLQ524182:WLQ524348 WBU524182:WBU524348 VRY524182:VRY524348 VIC524182:VIC524348 UYG524182:UYG524348 UOK524182:UOK524348 UEO524182:UEO524348 TUS524182:TUS524348 TKW524182:TKW524348 TBA524182:TBA524348 SRE524182:SRE524348 SHI524182:SHI524348 RXM524182:RXM524348 RNQ524182:RNQ524348 RDU524182:RDU524348 QTY524182:QTY524348 QKC524182:QKC524348 QAG524182:QAG524348 PQK524182:PQK524348 PGO524182:PGO524348 OWS524182:OWS524348 OMW524182:OMW524348 ODA524182:ODA524348 NTE524182:NTE524348 NJI524182:NJI524348 MZM524182:MZM524348 MPQ524182:MPQ524348 MFU524182:MFU524348 LVY524182:LVY524348 LMC524182:LMC524348 LCG524182:LCG524348 KSK524182:KSK524348 KIO524182:KIO524348 JYS524182:JYS524348 JOW524182:JOW524348 JFA524182:JFA524348 IVE524182:IVE524348 ILI524182:ILI524348 IBM524182:IBM524348 HRQ524182:HRQ524348 HHU524182:HHU524348 GXY524182:GXY524348 GOC524182:GOC524348 GEG524182:GEG524348 FUK524182:FUK524348 FKO524182:FKO524348 FAS524182:FAS524348 EQW524182:EQW524348 EHA524182:EHA524348 DXE524182:DXE524348 DNI524182:DNI524348 DDM524182:DDM524348 CTQ524182:CTQ524348 CJU524182:CJU524348 BZY524182:BZY524348 BQC524182:BQC524348 BGG524182:BGG524348 AWK524182:AWK524348 AMO524182:AMO524348 ACS524182:ACS524348 SW524182:SW524348 JA524182:JA524348 E524182:E524348 WVM458646:WVM458812 WLQ458646:WLQ458812 WBU458646:WBU458812 VRY458646:VRY458812 VIC458646:VIC458812 UYG458646:UYG458812 UOK458646:UOK458812 UEO458646:UEO458812 TUS458646:TUS458812 TKW458646:TKW458812 TBA458646:TBA458812 SRE458646:SRE458812 SHI458646:SHI458812 RXM458646:RXM458812 RNQ458646:RNQ458812 RDU458646:RDU458812 QTY458646:QTY458812 QKC458646:QKC458812 QAG458646:QAG458812 PQK458646:PQK458812 PGO458646:PGO458812 OWS458646:OWS458812 OMW458646:OMW458812 ODA458646:ODA458812 NTE458646:NTE458812 NJI458646:NJI458812 MZM458646:MZM458812 MPQ458646:MPQ458812 MFU458646:MFU458812 LVY458646:LVY458812 LMC458646:LMC458812 LCG458646:LCG458812 KSK458646:KSK458812 KIO458646:KIO458812 JYS458646:JYS458812 JOW458646:JOW458812 JFA458646:JFA458812 IVE458646:IVE458812 ILI458646:ILI458812 IBM458646:IBM458812 HRQ458646:HRQ458812 HHU458646:HHU458812 GXY458646:GXY458812 GOC458646:GOC458812 GEG458646:GEG458812 FUK458646:FUK458812 FKO458646:FKO458812 FAS458646:FAS458812 EQW458646:EQW458812 EHA458646:EHA458812 DXE458646:DXE458812 DNI458646:DNI458812 DDM458646:DDM458812 CTQ458646:CTQ458812 CJU458646:CJU458812 BZY458646:BZY458812 BQC458646:BQC458812 BGG458646:BGG458812 AWK458646:AWK458812 AMO458646:AMO458812 ACS458646:ACS458812 SW458646:SW458812 JA458646:JA458812 E458646:E458812 WVM393110:WVM393276 WLQ393110:WLQ393276 WBU393110:WBU393276 VRY393110:VRY393276 VIC393110:VIC393276 UYG393110:UYG393276 UOK393110:UOK393276 UEO393110:UEO393276 TUS393110:TUS393276 TKW393110:TKW393276 TBA393110:TBA393276 SRE393110:SRE393276 SHI393110:SHI393276 RXM393110:RXM393276 RNQ393110:RNQ393276 RDU393110:RDU393276 QTY393110:QTY393276 QKC393110:QKC393276 QAG393110:QAG393276 PQK393110:PQK393276 PGO393110:PGO393276 OWS393110:OWS393276 OMW393110:OMW393276 ODA393110:ODA393276 NTE393110:NTE393276 NJI393110:NJI393276 MZM393110:MZM393276 MPQ393110:MPQ393276 MFU393110:MFU393276 LVY393110:LVY393276 LMC393110:LMC393276 LCG393110:LCG393276 KSK393110:KSK393276 KIO393110:KIO393276 JYS393110:JYS393276 JOW393110:JOW393276 JFA393110:JFA393276 IVE393110:IVE393276 ILI393110:ILI393276 IBM393110:IBM393276 HRQ393110:HRQ393276 HHU393110:HHU393276 GXY393110:GXY393276 GOC393110:GOC393276 GEG393110:GEG393276 FUK393110:FUK393276 FKO393110:FKO393276 FAS393110:FAS393276 EQW393110:EQW393276 EHA393110:EHA393276 DXE393110:DXE393276 DNI393110:DNI393276 DDM393110:DDM393276 CTQ393110:CTQ393276 CJU393110:CJU393276 BZY393110:BZY393276 BQC393110:BQC393276 BGG393110:BGG393276 AWK393110:AWK393276 AMO393110:AMO393276 ACS393110:ACS393276 SW393110:SW393276 JA393110:JA393276 E393110:E393276 WVM327574:WVM327740 WLQ327574:WLQ327740 WBU327574:WBU327740 VRY327574:VRY327740 VIC327574:VIC327740 UYG327574:UYG327740 UOK327574:UOK327740 UEO327574:UEO327740 TUS327574:TUS327740 TKW327574:TKW327740 TBA327574:TBA327740 SRE327574:SRE327740 SHI327574:SHI327740 RXM327574:RXM327740 RNQ327574:RNQ327740 RDU327574:RDU327740 QTY327574:QTY327740 QKC327574:QKC327740 QAG327574:QAG327740 PQK327574:PQK327740 PGO327574:PGO327740 OWS327574:OWS327740 OMW327574:OMW327740 ODA327574:ODA327740 NTE327574:NTE327740 NJI327574:NJI327740 MZM327574:MZM327740 MPQ327574:MPQ327740 MFU327574:MFU327740 LVY327574:LVY327740 LMC327574:LMC327740 LCG327574:LCG327740 KSK327574:KSK327740 KIO327574:KIO327740 JYS327574:JYS327740 JOW327574:JOW327740 JFA327574:JFA327740 IVE327574:IVE327740 ILI327574:ILI327740 IBM327574:IBM327740 HRQ327574:HRQ327740 HHU327574:HHU327740 GXY327574:GXY327740 GOC327574:GOC327740 GEG327574:GEG327740 FUK327574:FUK327740 FKO327574:FKO327740 FAS327574:FAS327740 EQW327574:EQW327740 EHA327574:EHA327740 DXE327574:DXE327740 DNI327574:DNI327740 DDM327574:DDM327740 CTQ327574:CTQ327740 CJU327574:CJU327740 BZY327574:BZY327740 BQC327574:BQC327740 BGG327574:BGG327740 AWK327574:AWK327740 AMO327574:AMO327740 ACS327574:ACS327740 SW327574:SW327740 JA327574:JA327740 E327574:E327740 WVM262038:WVM262204 WLQ262038:WLQ262204 WBU262038:WBU262204 VRY262038:VRY262204 VIC262038:VIC262204 UYG262038:UYG262204 UOK262038:UOK262204 UEO262038:UEO262204 TUS262038:TUS262204 TKW262038:TKW262204 TBA262038:TBA262204 SRE262038:SRE262204 SHI262038:SHI262204 RXM262038:RXM262204 RNQ262038:RNQ262204 RDU262038:RDU262204 QTY262038:QTY262204 QKC262038:QKC262204 QAG262038:QAG262204 PQK262038:PQK262204 PGO262038:PGO262204 OWS262038:OWS262204 OMW262038:OMW262204 ODA262038:ODA262204 NTE262038:NTE262204 NJI262038:NJI262204 MZM262038:MZM262204 MPQ262038:MPQ262204 MFU262038:MFU262204 LVY262038:LVY262204 LMC262038:LMC262204 LCG262038:LCG262204 KSK262038:KSK262204 KIO262038:KIO262204 JYS262038:JYS262204 JOW262038:JOW262204 JFA262038:JFA262204 IVE262038:IVE262204 ILI262038:ILI262204 IBM262038:IBM262204 HRQ262038:HRQ262204 HHU262038:HHU262204 GXY262038:GXY262204 GOC262038:GOC262204 GEG262038:GEG262204 FUK262038:FUK262204 FKO262038:FKO262204 FAS262038:FAS262204 EQW262038:EQW262204 EHA262038:EHA262204 DXE262038:DXE262204 DNI262038:DNI262204 DDM262038:DDM262204 CTQ262038:CTQ262204 CJU262038:CJU262204 BZY262038:BZY262204 BQC262038:BQC262204 BGG262038:BGG262204 AWK262038:AWK262204 AMO262038:AMO262204 ACS262038:ACS262204 SW262038:SW262204 JA262038:JA262204 E262038:E262204 WVM196502:WVM196668 WLQ196502:WLQ196668 WBU196502:WBU196668 VRY196502:VRY196668 VIC196502:VIC196668 UYG196502:UYG196668 UOK196502:UOK196668 UEO196502:UEO196668 TUS196502:TUS196668 TKW196502:TKW196668 TBA196502:TBA196668 SRE196502:SRE196668 SHI196502:SHI196668 RXM196502:RXM196668 RNQ196502:RNQ196668 RDU196502:RDU196668 QTY196502:QTY196668 QKC196502:QKC196668 QAG196502:QAG196668 PQK196502:PQK196668 PGO196502:PGO196668 OWS196502:OWS196668 OMW196502:OMW196668 ODA196502:ODA196668 NTE196502:NTE196668 NJI196502:NJI196668 MZM196502:MZM196668 MPQ196502:MPQ196668 MFU196502:MFU196668 LVY196502:LVY196668 LMC196502:LMC196668 LCG196502:LCG196668 KSK196502:KSK196668 KIO196502:KIO196668 JYS196502:JYS196668 JOW196502:JOW196668 JFA196502:JFA196668 IVE196502:IVE196668 ILI196502:ILI196668 IBM196502:IBM196668 HRQ196502:HRQ196668 HHU196502:HHU196668 GXY196502:GXY196668 GOC196502:GOC196668 GEG196502:GEG196668 FUK196502:FUK196668 FKO196502:FKO196668 FAS196502:FAS196668 EQW196502:EQW196668 EHA196502:EHA196668 DXE196502:DXE196668 DNI196502:DNI196668 DDM196502:DDM196668 CTQ196502:CTQ196668 CJU196502:CJU196668 BZY196502:BZY196668 BQC196502:BQC196668 BGG196502:BGG196668 AWK196502:AWK196668 AMO196502:AMO196668 ACS196502:ACS196668 SW196502:SW196668 JA196502:JA196668 E196502:E196668 WVM130966:WVM131132 WLQ130966:WLQ131132 WBU130966:WBU131132 VRY130966:VRY131132 VIC130966:VIC131132 UYG130966:UYG131132 UOK130966:UOK131132 UEO130966:UEO131132 TUS130966:TUS131132 TKW130966:TKW131132 TBA130966:TBA131132 SRE130966:SRE131132 SHI130966:SHI131132 RXM130966:RXM131132 RNQ130966:RNQ131132 RDU130966:RDU131132 QTY130966:QTY131132 QKC130966:QKC131132 QAG130966:QAG131132 PQK130966:PQK131132 PGO130966:PGO131132 OWS130966:OWS131132 OMW130966:OMW131132 ODA130966:ODA131132 NTE130966:NTE131132 NJI130966:NJI131132 MZM130966:MZM131132 MPQ130966:MPQ131132 MFU130966:MFU131132 LVY130966:LVY131132 LMC130966:LMC131132 LCG130966:LCG131132 KSK130966:KSK131132 KIO130966:KIO131132 JYS130966:JYS131132 JOW130966:JOW131132 JFA130966:JFA131132 IVE130966:IVE131132 ILI130966:ILI131132 IBM130966:IBM131132 HRQ130966:HRQ131132 HHU130966:HHU131132 GXY130966:GXY131132 GOC130966:GOC131132 GEG130966:GEG131132 FUK130966:FUK131132 FKO130966:FKO131132 FAS130966:FAS131132 EQW130966:EQW131132 EHA130966:EHA131132 DXE130966:DXE131132 DNI130966:DNI131132 DDM130966:DDM131132 CTQ130966:CTQ131132 CJU130966:CJU131132 BZY130966:BZY131132 BQC130966:BQC131132 BGG130966:BGG131132 AWK130966:AWK131132 AMO130966:AMO131132 ACS130966:ACS131132 SW130966:SW131132 JA130966:JA131132 E130966:E131132 WVM65430:WVM65596 WLQ65430:WLQ65596 WBU65430:WBU65596 VRY65430:VRY65596 VIC65430:VIC65596 UYG65430:UYG65596 UOK65430:UOK65596 UEO65430:UEO65596 TUS65430:TUS65596 TKW65430:TKW65596 TBA65430:TBA65596 SRE65430:SRE65596 SHI65430:SHI65596 RXM65430:RXM65596 RNQ65430:RNQ65596 RDU65430:RDU65596 QTY65430:QTY65596 QKC65430:QKC65596 QAG65430:QAG65596 PQK65430:PQK65596 PGO65430:PGO65596 OWS65430:OWS65596 OMW65430:OMW65596 ODA65430:ODA65596 NTE65430:NTE65596 NJI65430:NJI65596 MZM65430:MZM65596 MPQ65430:MPQ65596 MFU65430:MFU65596 LVY65430:LVY65596 LMC65430:LMC65596 LCG65430:LCG65596 KSK65430:KSK65596 KIO65430:KIO65596 JYS65430:JYS65596 JOW65430:JOW65596 JFA65430:JFA65596 IVE65430:IVE65596 ILI65430:ILI65596 IBM65430:IBM65596 HRQ65430:HRQ65596 HHU65430:HHU65596 GXY65430:GXY65596 GOC65430:GOC65596 GEG65430:GEG65596 FUK65430:FUK65596 FKO65430:FKO65596 FAS65430:FAS65596 EQW65430:EQW65596 EHA65430:EHA65596 DXE65430:DXE65596 DNI65430:DNI65596 DDM65430:DDM65596 CTQ65430:CTQ65596 CJU65430:CJU65596 BZY65430:BZY65596 BQC65430:BQC65596 BGG65430:BGG65596 AWK65430:AWK65596 AMO65430:AMO65596 ACS65430:ACS65596 SW65430:SW65596 JA65430:JA65596 E65430:E65596 WVM15:WVM60 WLQ15:WLQ60 WBU15:WBU60 VRY15:VRY60 VIC15:VIC60 UYG15:UYG60 UOK15:UOK60 UEO15:UEO60 TUS15:TUS60 TKW15:TKW60 TBA15:TBA60 SRE15:SRE60 SHI15:SHI60 RXM15:RXM60 RNQ15:RNQ60 RDU15:RDU60 QTY15:QTY60 QKC15:QKC60 QAG15:QAG60 PQK15:PQK60 PGO15:PGO60 OWS15:OWS60 OMW15:OMW60 ODA15:ODA60 NTE15:NTE60 NJI15:NJI60 MZM15:MZM60 MPQ15:MPQ60 MFU15:MFU60 LVY15:LVY60 LMC15:LMC60 LCG15:LCG60 KSK15:KSK60 KIO15:KIO60 JYS15:JYS60 JOW15:JOW60 JFA15:JFA60 IVE15:IVE60 ILI15:ILI60 IBM15:IBM60 HRQ15:HRQ60 HHU15:HHU60 GXY15:GXY60 GOC15:GOC60 GEG15:GEG60 FUK15:FUK60 FKO15:FKO60 FAS15:FAS60 EQW15:EQW60 EHA15:EHA60 DXE15:DXE60 DNI15:DNI60 DDM15:DDM60 CTQ15:CTQ60 CJU15:CJU60 BZY15:BZY60 BQC15:BQC60 BGG15:BGG60 AWK15:AWK60 AMO15:AMO60 ACS15:ACS60 SW15:SW60 JA15:JA60">
      <formula1>$A$67:$A$68</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 área estratégica. No dejar en blanco o en &quot;0,0&quot; estos espacios." sqref="WVI982934:WVI983100 A15:A60 WLM982934:WLM983100 WBQ982934:WBQ983100 VRU982934:VRU983100 VHY982934:VHY983100 UYC982934:UYC983100 UOG982934:UOG983100 UEK982934:UEK983100 TUO982934:TUO983100 TKS982934:TKS983100 TAW982934:TAW983100 SRA982934:SRA983100 SHE982934:SHE983100 RXI982934:RXI983100 RNM982934:RNM983100 RDQ982934:RDQ983100 QTU982934:QTU983100 QJY982934:QJY983100 QAC982934:QAC983100 PQG982934:PQG983100 PGK982934:PGK983100 OWO982934:OWO983100 OMS982934:OMS983100 OCW982934:OCW983100 NTA982934:NTA983100 NJE982934:NJE983100 MZI982934:MZI983100 MPM982934:MPM983100 MFQ982934:MFQ983100 LVU982934:LVU983100 LLY982934:LLY983100 LCC982934:LCC983100 KSG982934:KSG983100 KIK982934:KIK983100 JYO982934:JYO983100 JOS982934:JOS983100 JEW982934:JEW983100 IVA982934:IVA983100 ILE982934:ILE983100 IBI982934:IBI983100 HRM982934:HRM983100 HHQ982934:HHQ983100 GXU982934:GXU983100 GNY982934:GNY983100 GEC982934:GEC983100 FUG982934:FUG983100 FKK982934:FKK983100 FAO982934:FAO983100 EQS982934:EQS983100 EGW982934:EGW983100 DXA982934:DXA983100 DNE982934:DNE983100 DDI982934:DDI983100 CTM982934:CTM983100 CJQ982934:CJQ983100 BZU982934:BZU983100 BPY982934:BPY983100 BGC982934:BGC983100 AWG982934:AWG983100 AMK982934:AMK983100 ACO982934:ACO983100 SS982934:SS983100 IW982934:IW983100 A982934:A983100 WVI917398:WVI917564 WLM917398:WLM917564 WBQ917398:WBQ917564 VRU917398:VRU917564 VHY917398:VHY917564 UYC917398:UYC917564 UOG917398:UOG917564 UEK917398:UEK917564 TUO917398:TUO917564 TKS917398:TKS917564 TAW917398:TAW917564 SRA917398:SRA917564 SHE917398:SHE917564 RXI917398:RXI917564 RNM917398:RNM917564 RDQ917398:RDQ917564 QTU917398:QTU917564 QJY917398:QJY917564 QAC917398:QAC917564 PQG917398:PQG917564 PGK917398:PGK917564 OWO917398:OWO917564 OMS917398:OMS917564 OCW917398:OCW917564 NTA917398:NTA917564 NJE917398:NJE917564 MZI917398:MZI917564 MPM917398:MPM917564 MFQ917398:MFQ917564 LVU917398:LVU917564 LLY917398:LLY917564 LCC917398:LCC917564 KSG917398:KSG917564 KIK917398:KIK917564 JYO917398:JYO917564 JOS917398:JOS917564 JEW917398:JEW917564 IVA917398:IVA917564 ILE917398:ILE917564 IBI917398:IBI917564 HRM917398:HRM917564 HHQ917398:HHQ917564 GXU917398:GXU917564 GNY917398:GNY917564 GEC917398:GEC917564 FUG917398:FUG917564 FKK917398:FKK917564 FAO917398:FAO917564 EQS917398:EQS917564 EGW917398:EGW917564 DXA917398:DXA917564 DNE917398:DNE917564 DDI917398:DDI917564 CTM917398:CTM917564 CJQ917398:CJQ917564 BZU917398:BZU917564 BPY917398:BPY917564 BGC917398:BGC917564 AWG917398:AWG917564 AMK917398:AMK917564 ACO917398:ACO917564 SS917398:SS917564 IW917398:IW917564 A917398:A917564 WVI851862:WVI852028 WLM851862:WLM852028 WBQ851862:WBQ852028 VRU851862:VRU852028 VHY851862:VHY852028 UYC851862:UYC852028 UOG851862:UOG852028 UEK851862:UEK852028 TUO851862:TUO852028 TKS851862:TKS852028 TAW851862:TAW852028 SRA851862:SRA852028 SHE851862:SHE852028 RXI851862:RXI852028 RNM851862:RNM852028 RDQ851862:RDQ852028 QTU851862:QTU852028 QJY851862:QJY852028 QAC851862:QAC852028 PQG851862:PQG852028 PGK851862:PGK852028 OWO851862:OWO852028 OMS851862:OMS852028 OCW851862:OCW852028 NTA851862:NTA852028 NJE851862:NJE852028 MZI851862:MZI852028 MPM851862:MPM852028 MFQ851862:MFQ852028 LVU851862:LVU852028 LLY851862:LLY852028 LCC851862:LCC852028 KSG851862:KSG852028 KIK851862:KIK852028 JYO851862:JYO852028 JOS851862:JOS852028 JEW851862:JEW852028 IVA851862:IVA852028 ILE851862:ILE852028 IBI851862:IBI852028 HRM851862:HRM852028 HHQ851862:HHQ852028 GXU851862:GXU852028 GNY851862:GNY852028 GEC851862:GEC852028 FUG851862:FUG852028 FKK851862:FKK852028 FAO851862:FAO852028 EQS851862:EQS852028 EGW851862:EGW852028 DXA851862:DXA852028 DNE851862:DNE852028 DDI851862:DDI852028 CTM851862:CTM852028 CJQ851862:CJQ852028 BZU851862:BZU852028 BPY851862:BPY852028 BGC851862:BGC852028 AWG851862:AWG852028 AMK851862:AMK852028 ACO851862:ACO852028 SS851862:SS852028 IW851862:IW852028 A851862:A852028 WVI786326:WVI786492 WLM786326:WLM786492 WBQ786326:WBQ786492 VRU786326:VRU786492 VHY786326:VHY786492 UYC786326:UYC786492 UOG786326:UOG786492 UEK786326:UEK786492 TUO786326:TUO786492 TKS786326:TKS786492 TAW786326:TAW786492 SRA786326:SRA786492 SHE786326:SHE786492 RXI786326:RXI786492 RNM786326:RNM786492 RDQ786326:RDQ786492 QTU786326:QTU786492 QJY786326:QJY786492 QAC786326:QAC786492 PQG786326:PQG786492 PGK786326:PGK786492 OWO786326:OWO786492 OMS786326:OMS786492 OCW786326:OCW786492 NTA786326:NTA786492 NJE786326:NJE786492 MZI786326:MZI786492 MPM786326:MPM786492 MFQ786326:MFQ786492 LVU786326:LVU786492 LLY786326:LLY786492 LCC786326:LCC786492 KSG786326:KSG786492 KIK786326:KIK786492 JYO786326:JYO786492 JOS786326:JOS786492 JEW786326:JEW786492 IVA786326:IVA786492 ILE786326:ILE786492 IBI786326:IBI786492 HRM786326:HRM786492 HHQ786326:HHQ786492 GXU786326:GXU786492 GNY786326:GNY786492 GEC786326:GEC786492 FUG786326:FUG786492 FKK786326:FKK786492 FAO786326:FAO786492 EQS786326:EQS786492 EGW786326:EGW786492 DXA786326:DXA786492 DNE786326:DNE786492 DDI786326:DDI786492 CTM786326:CTM786492 CJQ786326:CJQ786492 BZU786326:BZU786492 BPY786326:BPY786492 BGC786326:BGC786492 AWG786326:AWG786492 AMK786326:AMK786492 ACO786326:ACO786492 SS786326:SS786492 IW786326:IW786492 A786326:A786492 WVI720790:WVI720956 WLM720790:WLM720956 WBQ720790:WBQ720956 VRU720790:VRU720956 VHY720790:VHY720956 UYC720790:UYC720956 UOG720790:UOG720956 UEK720790:UEK720956 TUO720790:TUO720956 TKS720790:TKS720956 TAW720790:TAW720956 SRA720790:SRA720956 SHE720790:SHE720956 RXI720790:RXI720956 RNM720790:RNM720956 RDQ720790:RDQ720956 QTU720790:QTU720956 QJY720790:QJY720956 QAC720790:QAC720956 PQG720790:PQG720956 PGK720790:PGK720956 OWO720790:OWO720956 OMS720790:OMS720956 OCW720790:OCW720956 NTA720790:NTA720956 NJE720790:NJE720956 MZI720790:MZI720956 MPM720790:MPM720956 MFQ720790:MFQ720956 LVU720790:LVU720956 LLY720790:LLY720956 LCC720790:LCC720956 KSG720790:KSG720956 KIK720790:KIK720956 JYO720790:JYO720956 JOS720790:JOS720956 JEW720790:JEW720956 IVA720790:IVA720956 ILE720790:ILE720956 IBI720790:IBI720956 HRM720790:HRM720956 HHQ720790:HHQ720956 GXU720790:GXU720956 GNY720790:GNY720956 GEC720790:GEC720956 FUG720790:FUG720956 FKK720790:FKK720956 FAO720790:FAO720956 EQS720790:EQS720956 EGW720790:EGW720956 DXA720790:DXA720956 DNE720790:DNE720956 DDI720790:DDI720956 CTM720790:CTM720956 CJQ720790:CJQ720956 BZU720790:BZU720956 BPY720790:BPY720956 BGC720790:BGC720956 AWG720790:AWG720956 AMK720790:AMK720956 ACO720790:ACO720956 SS720790:SS720956 IW720790:IW720956 A720790:A720956 WVI655254:WVI655420 WLM655254:WLM655420 WBQ655254:WBQ655420 VRU655254:VRU655420 VHY655254:VHY655420 UYC655254:UYC655420 UOG655254:UOG655420 UEK655254:UEK655420 TUO655254:TUO655420 TKS655254:TKS655420 TAW655254:TAW655420 SRA655254:SRA655420 SHE655254:SHE655420 RXI655254:RXI655420 RNM655254:RNM655420 RDQ655254:RDQ655420 QTU655254:QTU655420 QJY655254:QJY655420 QAC655254:QAC655420 PQG655254:PQG655420 PGK655254:PGK655420 OWO655254:OWO655420 OMS655254:OMS655420 OCW655254:OCW655420 NTA655254:NTA655420 NJE655254:NJE655420 MZI655254:MZI655420 MPM655254:MPM655420 MFQ655254:MFQ655420 LVU655254:LVU655420 LLY655254:LLY655420 LCC655254:LCC655420 KSG655254:KSG655420 KIK655254:KIK655420 JYO655254:JYO655420 JOS655254:JOS655420 JEW655254:JEW655420 IVA655254:IVA655420 ILE655254:ILE655420 IBI655254:IBI655420 HRM655254:HRM655420 HHQ655254:HHQ655420 GXU655254:GXU655420 GNY655254:GNY655420 GEC655254:GEC655420 FUG655254:FUG655420 FKK655254:FKK655420 FAO655254:FAO655420 EQS655254:EQS655420 EGW655254:EGW655420 DXA655254:DXA655420 DNE655254:DNE655420 DDI655254:DDI655420 CTM655254:CTM655420 CJQ655254:CJQ655420 BZU655254:BZU655420 BPY655254:BPY655420 BGC655254:BGC655420 AWG655254:AWG655420 AMK655254:AMK655420 ACO655254:ACO655420 SS655254:SS655420 IW655254:IW655420 A655254:A655420 WVI589718:WVI589884 WLM589718:WLM589884 WBQ589718:WBQ589884 VRU589718:VRU589884 VHY589718:VHY589884 UYC589718:UYC589884 UOG589718:UOG589884 UEK589718:UEK589884 TUO589718:TUO589884 TKS589718:TKS589884 TAW589718:TAW589884 SRA589718:SRA589884 SHE589718:SHE589884 RXI589718:RXI589884 RNM589718:RNM589884 RDQ589718:RDQ589884 QTU589718:QTU589884 QJY589718:QJY589884 QAC589718:QAC589884 PQG589718:PQG589884 PGK589718:PGK589884 OWO589718:OWO589884 OMS589718:OMS589884 OCW589718:OCW589884 NTA589718:NTA589884 NJE589718:NJE589884 MZI589718:MZI589884 MPM589718:MPM589884 MFQ589718:MFQ589884 LVU589718:LVU589884 LLY589718:LLY589884 LCC589718:LCC589884 KSG589718:KSG589884 KIK589718:KIK589884 JYO589718:JYO589884 JOS589718:JOS589884 JEW589718:JEW589884 IVA589718:IVA589884 ILE589718:ILE589884 IBI589718:IBI589884 HRM589718:HRM589884 HHQ589718:HHQ589884 GXU589718:GXU589884 GNY589718:GNY589884 GEC589718:GEC589884 FUG589718:FUG589884 FKK589718:FKK589884 FAO589718:FAO589884 EQS589718:EQS589884 EGW589718:EGW589884 DXA589718:DXA589884 DNE589718:DNE589884 DDI589718:DDI589884 CTM589718:CTM589884 CJQ589718:CJQ589884 BZU589718:BZU589884 BPY589718:BPY589884 BGC589718:BGC589884 AWG589718:AWG589884 AMK589718:AMK589884 ACO589718:ACO589884 SS589718:SS589884 IW589718:IW589884 A589718:A589884 WVI524182:WVI524348 WLM524182:WLM524348 WBQ524182:WBQ524348 VRU524182:VRU524348 VHY524182:VHY524348 UYC524182:UYC524348 UOG524182:UOG524348 UEK524182:UEK524348 TUO524182:TUO524348 TKS524182:TKS524348 TAW524182:TAW524348 SRA524182:SRA524348 SHE524182:SHE524348 RXI524182:RXI524348 RNM524182:RNM524348 RDQ524182:RDQ524348 QTU524182:QTU524348 QJY524182:QJY524348 QAC524182:QAC524348 PQG524182:PQG524348 PGK524182:PGK524348 OWO524182:OWO524348 OMS524182:OMS524348 OCW524182:OCW524348 NTA524182:NTA524348 NJE524182:NJE524348 MZI524182:MZI524348 MPM524182:MPM524348 MFQ524182:MFQ524348 LVU524182:LVU524348 LLY524182:LLY524348 LCC524182:LCC524348 KSG524182:KSG524348 KIK524182:KIK524348 JYO524182:JYO524348 JOS524182:JOS524348 JEW524182:JEW524348 IVA524182:IVA524348 ILE524182:ILE524348 IBI524182:IBI524348 HRM524182:HRM524348 HHQ524182:HHQ524348 GXU524182:GXU524348 GNY524182:GNY524348 GEC524182:GEC524348 FUG524182:FUG524348 FKK524182:FKK524348 FAO524182:FAO524348 EQS524182:EQS524348 EGW524182:EGW524348 DXA524182:DXA524348 DNE524182:DNE524348 DDI524182:DDI524348 CTM524182:CTM524348 CJQ524182:CJQ524348 BZU524182:BZU524348 BPY524182:BPY524348 BGC524182:BGC524348 AWG524182:AWG524348 AMK524182:AMK524348 ACO524182:ACO524348 SS524182:SS524348 IW524182:IW524348 A524182:A524348 WVI458646:WVI458812 WLM458646:WLM458812 WBQ458646:WBQ458812 VRU458646:VRU458812 VHY458646:VHY458812 UYC458646:UYC458812 UOG458646:UOG458812 UEK458646:UEK458812 TUO458646:TUO458812 TKS458646:TKS458812 TAW458646:TAW458812 SRA458646:SRA458812 SHE458646:SHE458812 RXI458646:RXI458812 RNM458646:RNM458812 RDQ458646:RDQ458812 QTU458646:QTU458812 QJY458646:QJY458812 QAC458646:QAC458812 PQG458646:PQG458812 PGK458646:PGK458812 OWO458646:OWO458812 OMS458646:OMS458812 OCW458646:OCW458812 NTA458646:NTA458812 NJE458646:NJE458812 MZI458646:MZI458812 MPM458646:MPM458812 MFQ458646:MFQ458812 LVU458646:LVU458812 LLY458646:LLY458812 LCC458646:LCC458812 KSG458646:KSG458812 KIK458646:KIK458812 JYO458646:JYO458812 JOS458646:JOS458812 JEW458646:JEW458812 IVA458646:IVA458812 ILE458646:ILE458812 IBI458646:IBI458812 HRM458646:HRM458812 HHQ458646:HHQ458812 GXU458646:GXU458812 GNY458646:GNY458812 GEC458646:GEC458812 FUG458646:FUG458812 FKK458646:FKK458812 FAO458646:FAO458812 EQS458646:EQS458812 EGW458646:EGW458812 DXA458646:DXA458812 DNE458646:DNE458812 DDI458646:DDI458812 CTM458646:CTM458812 CJQ458646:CJQ458812 BZU458646:BZU458812 BPY458646:BPY458812 BGC458646:BGC458812 AWG458646:AWG458812 AMK458646:AMK458812 ACO458646:ACO458812 SS458646:SS458812 IW458646:IW458812 A458646:A458812 WVI393110:WVI393276 WLM393110:WLM393276 WBQ393110:WBQ393276 VRU393110:VRU393276 VHY393110:VHY393276 UYC393110:UYC393276 UOG393110:UOG393276 UEK393110:UEK393276 TUO393110:TUO393276 TKS393110:TKS393276 TAW393110:TAW393276 SRA393110:SRA393276 SHE393110:SHE393276 RXI393110:RXI393276 RNM393110:RNM393276 RDQ393110:RDQ393276 QTU393110:QTU393276 QJY393110:QJY393276 QAC393110:QAC393276 PQG393110:PQG393276 PGK393110:PGK393276 OWO393110:OWO393276 OMS393110:OMS393276 OCW393110:OCW393276 NTA393110:NTA393276 NJE393110:NJE393276 MZI393110:MZI393276 MPM393110:MPM393276 MFQ393110:MFQ393276 LVU393110:LVU393276 LLY393110:LLY393276 LCC393110:LCC393276 KSG393110:KSG393276 KIK393110:KIK393276 JYO393110:JYO393276 JOS393110:JOS393276 JEW393110:JEW393276 IVA393110:IVA393276 ILE393110:ILE393276 IBI393110:IBI393276 HRM393110:HRM393276 HHQ393110:HHQ393276 GXU393110:GXU393276 GNY393110:GNY393276 GEC393110:GEC393276 FUG393110:FUG393276 FKK393110:FKK393276 FAO393110:FAO393276 EQS393110:EQS393276 EGW393110:EGW393276 DXA393110:DXA393276 DNE393110:DNE393276 DDI393110:DDI393276 CTM393110:CTM393276 CJQ393110:CJQ393276 BZU393110:BZU393276 BPY393110:BPY393276 BGC393110:BGC393276 AWG393110:AWG393276 AMK393110:AMK393276 ACO393110:ACO393276 SS393110:SS393276 IW393110:IW393276 A393110:A393276 WVI327574:WVI327740 WLM327574:WLM327740 WBQ327574:WBQ327740 VRU327574:VRU327740 VHY327574:VHY327740 UYC327574:UYC327740 UOG327574:UOG327740 UEK327574:UEK327740 TUO327574:TUO327740 TKS327574:TKS327740 TAW327574:TAW327740 SRA327574:SRA327740 SHE327574:SHE327740 RXI327574:RXI327740 RNM327574:RNM327740 RDQ327574:RDQ327740 QTU327574:QTU327740 QJY327574:QJY327740 QAC327574:QAC327740 PQG327574:PQG327740 PGK327574:PGK327740 OWO327574:OWO327740 OMS327574:OMS327740 OCW327574:OCW327740 NTA327574:NTA327740 NJE327574:NJE327740 MZI327574:MZI327740 MPM327574:MPM327740 MFQ327574:MFQ327740 LVU327574:LVU327740 LLY327574:LLY327740 LCC327574:LCC327740 KSG327574:KSG327740 KIK327574:KIK327740 JYO327574:JYO327740 JOS327574:JOS327740 JEW327574:JEW327740 IVA327574:IVA327740 ILE327574:ILE327740 IBI327574:IBI327740 HRM327574:HRM327740 HHQ327574:HHQ327740 GXU327574:GXU327740 GNY327574:GNY327740 GEC327574:GEC327740 FUG327574:FUG327740 FKK327574:FKK327740 FAO327574:FAO327740 EQS327574:EQS327740 EGW327574:EGW327740 DXA327574:DXA327740 DNE327574:DNE327740 DDI327574:DDI327740 CTM327574:CTM327740 CJQ327574:CJQ327740 BZU327574:BZU327740 BPY327574:BPY327740 BGC327574:BGC327740 AWG327574:AWG327740 AMK327574:AMK327740 ACO327574:ACO327740 SS327574:SS327740 IW327574:IW327740 A327574:A327740 WVI262038:WVI262204 WLM262038:WLM262204 WBQ262038:WBQ262204 VRU262038:VRU262204 VHY262038:VHY262204 UYC262038:UYC262204 UOG262038:UOG262204 UEK262038:UEK262204 TUO262038:TUO262204 TKS262038:TKS262204 TAW262038:TAW262204 SRA262038:SRA262204 SHE262038:SHE262204 RXI262038:RXI262204 RNM262038:RNM262204 RDQ262038:RDQ262204 QTU262038:QTU262204 QJY262038:QJY262204 QAC262038:QAC262204 PQG262038:PQG262204 PGK262038:PGK262204 OWO262038:OWO262204 OMS262038:OMS262204 OCW262038:OCW262204 NTA262038:NTA262204 NJE262038:NJE262204 MZI262038:MZI262204 MPM262038:MPM262204 MFQ262038:MFQ262204 LVU262038:LVU262204 LLY262038:LLY262204 LCC262038:LCC262204 KSG262038:KSG262204 KIK262038:KIK262204 JYO262038:JYO262204 JOS262038:JOS262204 JEW262038:JEW262204 IVA262038:IVA262204 ILE262038:ILE262204 IBI262038:IBI262204 HRM262038:HRM262204 HHQ262038:HHQ262204 GXU262038:GXU262204 GNY262038:GNY262204 GEC262038:GEC262204 FUG262038:FUG262204 FKK262038:FKK262204 FAO262038:FAO262204 EQS262038:EQS262204 EGW262038:EGW262204 DXA262038:DXA262204 DNE262038:DNE262204 DDI262038:DDI262204 CTM262038:CTM262204 CJQ262038:CJQ262204 BZU262038:BZU262204 BPY262038:BPY262204 BGC262038:BGC262204 AWG262038:AWG262204 AMK262038:AMK262204 ACO262038:ACO262204 SS262038:SS262204 IW262038:IW262204 A262038:A262204 WVI196502:WVI196668 WLM196502:WLM196668 WBQ196502:WBQ196668 VRU196502:VRU196668 VHY196502:VHY196668 UYC196502:UYC196668 UOG196502:UOG196668 UEK196502:UEK196668 TUO196502:TUO196668 TKS196502:TKS196668 TAW196502:TAW196668 SRA196502:SRA196668 SHE196502:SHE196668 RXI196502:RXI196668 RNM196502:RNM196668 RDQ196502:RDQ196668 QTU196502:QTU196668 QJY196502:QJY196668 QAC196502:QAC196668 PQG196502:PQG196668 PGK196502:PGK196668 OWO196502:OWO196668 OMS196502:OMS196668 OCW196502:OCW196668 NTA196502:NTA196668 NJE196502:NJE196668 MZI196502:MZI196668 MPM196502:MPM196668 MFQ196502:MFQ196668 LVU196502:LVU196668 LLY196502:LLY196668 LCC196502:LCC196668 KSG196502:KSG196668 KIK196502:KIK196668 JYO196502:JYO196668 JOS196502:JOS196668 JEW196502:JEW196668 IVA196502:IVA196668 ILE196502:ILE196668 IBI196502:IBI196668 HRM196502:HRM196668 HHQ196502:HHQ196668 GXU196502:GXU196668 GNY196502:GNY196668 GEC196502:GEC196668 FUG196502:FUG196668 FKK196502:FKK196668 FAO196502:FAO196668 EQS196502:EQS196668 EGW196502:EGW196668 DXA196502:DXA196668 DNE196502:DNE196668 DDI196502:DDI196668 CTM196502:CTM196668 CJQ196502:CJQ196668 BZU196502:BZU196668 BPY196502:BPY196668 BGC196502:BGC196668 AWG196502:AWG196668 AMK196502:AMK196668 ACO196502:ACO196668 SS196502:SS196668 IW196502:IW196668 A196502:A196668 WVI130966:WVI131132 WLM130966:WLM131132 WBQ130966:WBQ131132 VRU130966:VRU131132 VHY130966:VHY131132 UYC130966:UYC131132 UOG130966:UOG131132 UEK130966:UEK131132 TUO130966:TUO131132 TKS130966:TKS131132 TAW130966:TAW131132 SRA130966:SRA131132 SHE130966:SHE131132 RXI130966:RXI131132 RNM130966:RNM131132 RDQ130966:RDQ131132 QTU130966:QTU131132 QJY130966:QJY131132 QAC130966:QAC131132 PQG130966:PQG131132 PGK130966:PGK131132 OWO130966:OWO131132 OMS130966:OMS131132 OCW130966:OCW131132 NTA130966:NTA131132 NJE130966:NJE131132 MZI130966:MZI131132 MPM130966:MPM131132 MFQ130966:MFQ131132 LVU130966:LVU131132 LLY130966:LLY131132 LCC130966:LCC131132 KSG130966:KSG131132 KIK130966:KIK131132 JYO130966:JYO131132 JOS130966:JOS131132 JEW130966:JEW131132 IVA130966:IVA131132 ILE130966:ILE131132 IBI130966:IBI131132 HRM130966:HRM131132 HHQ130966:HHQ131132 GXU130966:GXU131132 GNY130966:GNY131132 GEC130966:GEC131132 FUG130966:FUG131132 FKK130966:FKK131132 FAO130966:FAO131132 EQS130966:EQS131132 EGW130966:EGW131132 DXA130966:DXA131132 DNE130966:DNE131132 DDI130966:DDI131132 CTM130966:CTM131132 CJQ130966:CJQ131132 BZU130966:BZU131132 BPY130966:BPY131132 BGC130966:BGC131132 AWG130966:AWG131132 AMK130966:AMK131132 ACO130966:ACO131132 SS130966:SS131132 IW130966:IW131132 A130966:A131132 WVI65430:WVI65596 WLM65430:WLM65596 WBQ65430:WBQ65596 VRU65430:VRU65596 VHY65430:VHY65596 UYC65430:UYC65596 UOG65430:UOG65596 UEK65430:UEK65596 TUO65430:TUO65596 TKS65430:TKS65596 TAW65430:TAW65596 SRA65430:SRA65596 SHE65430:SHE65596 RXI65430:RXI65596 RNM65430:RNM65596 RDQ65430:RDQ65596 QTU65430:QTU65596 QJY65430:QJY65596 QAC65430:QAC65596 PQG65430:PQG65596 PGK65430:PGK65596 OWO65430:OWO65596 OMS65430:OMS65596 OCW65430:OCW65596 NTA65430:NTA65596 NJE65430:NJE65596 MZI65430:MZI65596 MPM65430:MPM65596 MFQ65430:MFQ65596 LVU65430:LVU65596 LLY65430:LLY65596 LCC65430:LCC65596 KSG65430:KSG65596 KIK65430:KIK65596 JYO65430:JYO65596 JOS65430:JOS65596 JEW65430:JEW65596 IVA65430:IVA65596 ILE65430:ILE65596 IBI65430:IBI65596 HRM65430:HRM65596 HHQ65430:HHQ65596 GXU65430:GXU65596 GNY65430:GNY65596 GEC65430:GEC65596 FUG65430:FUG65596 FKK65430:FKK65596 FAO65430:FAO65596 EQS65430:EQS65596 EGW65430:EGW65596 DXA65430:DXA65596 DNE65430:DNE65596 DDI65430:DDI65596 CTM65430:CTM65596 CJQ65430:CJQ65596 BZU65430:BZU65596 BPY65430:BPY65596 BGC65430:BGC65596 AWG65430:AWG65596 AMK65430:AMK65596 ACO65430:ACO65596 SS65430:SS65596 IW65430:IW65596 A65430:A65596 WVI15:WVI60 WLM15:WLM60 WBQ15:WBQ60 VRU15:VRU60 VHY15:VHY60 UYC15:UYC60 UOG15:UOG60 UEK15:UEK60 TUO15:TUO60 TKS15:TKS60 TAW15:TAW60 SRA15:SRA60 SHE15:SHE60 RXI15:RXI60 RNM15:RNM60 RDQ15:RDQ60 QTU15:QTU60 QJY15:QJY60 QAC15:QAC60 PQG15:PQG60 PGK15:PGK60 OWO15:OWO60 OMS15:OMS60 OCW15:OCW60 NTA15:NTA60 NJE15:NJE60 MZI15:MZI60 MPM15:MPM60 MFQ15:MFQ60 LVU15:LVU60 LLY15:LLY60 LCC15:LCC60 KSG15:KSG60 KIK15:KIK60 JYO15:JYO60 JOS15:JOS60 JEW15:JEW60 IVA15:IVA60 ILE15:ILE60 IBI15:IBI60 HRM15:HRM60 HHQ15:HHQ60 GXU15:GXU60 GNY15:GNY60 GEC15:GEC60 FUG15:FUG60 FKK15:FKK60 FAO15:FAO60 EQS15:EQS60 EGW15:EGW60 DXA15:DXA60 DNE15:DNE60 DDI15:DDI60 CTM15:CTM60 CJQ15:CJQ60 BZU15:BZU60 BPY15:BPY60 BGC15:BGC60 AWG15:AWG60 AMK15:AMK60 ACO15:ACO60 SS15:SS60 IW15:IW60">
      <formula1>$A$100:$A$121</formula1>
    </dataValidation>
    <dataValidation type="list" allowBlank="1" showInputMessage="1" showErrorMessage="1" prompt="Utilizar para el servicio 09 las opciones a) Educativos, b) Culturales o c) Deportivos.  Para el  31: a) Centros culturales, b) Centros enseñanza, c) Centros Salud, d) Centros deport y de recreación, e) Asociac de desarrollo, f) Situac desgracia g) Otros" sqref="Q65596 JM65596 TI65596 ADE65596 ANA65596 AWW65596 BGS65596 BQO65596 CAK65596 CKG65596 CUC65596 DDY65596 DNU65596 DXQ65596 EHM65596 ERI65596 FBE65596 FLA65596 FUW65596 GES65596 GOO65596 GYK65596 HIG65596 HSC65596 IBY65596 ILU65596 IVQ65596 JFM65596 JPI65596 JZE65596 KJA65596 KSW65596 LCS65596 LMO65596 LWK65596 MGG65596 MQC65596 MZY65596 NJU65596 NTQ65596 ODM65596 ONI65596 OXE65596 PHA65596 PQW65596 QAS65596 QKO65596 QUK65596 REG65596 ROC65596 RXY65596 SHU65596 SRQ65596 TBM65596 TLI65596 TVE65596 UFA65596 UOW65596 UYS65596 VIO65596 VSK65596 WCG65596 WMC65596 WVY65596 Q131132 JM131132 TI131132 ADE131132 ANA131132 AWW131132 BGS131132 BQO131132 CAK131132 CKG131132 CUC131132 DDY131132 DNU131132 DXQ131132 EHM131132 ERI131132 FBE131132 FLA131132 FUW131132 GES131132 GOO131132 GYK131132 HIG131132 HSC131132 IBY131132 ILU131132 IVQ131132 JFM131132 JPI131132 JZE131132 KJA131132 KSW131132 LCS131132 LMO131132 LWK131132 MGG131132 MQC131132 MZY131132 NJU131132 NTQ131132 ODM131132 ONI131132 OXE131132 PHA131132 PQW131132 QAS131132 QKO131132 QUK131132 REG131132 ROC131132 RXY131132 SHU131132 SRQ131132 TBM131132 TLI131132 TVE131132 UFA131132 UOW131132 UYS131132 VIO131132 VSK131132 WCG131132 WMC131132 WVY131132 Q196668 JM196668 TI196668 ADE196668 ANA196668 AWW196668 BGS196668 BQO196668 CAK196668 CKG196668 CUC196668 DDY196668 DNU196668 DXQ196668 EHM196668 ERI196668 FBE196668 FLA196668 FUW196668 GES196668 GOO196668 GYK196668 HIG196668 HSC196668 IBY196668 ILU196668 IVQ196668 JFM196668 JPI196668 JZE196668 KJA196668 KSW196668 LCS196668 LMO196668 LWK196668 MGG196668 MQC196668 MZY196668 NJU196668 NTQ196668 ODM196668 ONI196668 OXE196668 PHA196668 PQW196668 QAS196668 QKO196668 QUK196668 REG196668 ROC196668 RXY196668 SHU196668 SRQ196668 TBM196668 TLI196668 TVE196668 UFA196668 UOW196668 UYS196668 VIO196668 VSK196668 WCG196668 WMC196668 WVY196668 Q262204 JM262204 TI262204 ADE262204 ANA262204 AWW262204 BGS262204 BQO262204 CAK262204 CKG262204 CUC262204 DDY262204 DNU262204 DXQ262204 EHM262204 ERI262204 FBE262204 FLA262204 FUW262204 GES262204 GOO262204 GYK262204 HIG262204 HSC262204 IBY262204 ILU262204 IVQ262204 JFM262204 JPI262204 JZE262204 KJA262204 KSW262204 LCS262204 LMO262204 LWK262204 MGG262204 MQC262204 MZY262204 NJU262204 NTQ262204 ODM262204 ONI262204 OXE262204 PHA262204 PQW262204 QAS262204 QKO262204 QUK262204 REG262204 ROC262204 RXY262204 SHU262204 SRQ262204 TBM262204 TLI262204 TVE262204 UFA262204 UOW262204 UYS262204 VIO262204 VSK262204 WCG262204 WMC262204 WVY262204 Q327740 JM327740 TI327740 ADE327740 ANA327740 AWW327740 BGS327740 BQO327740 CAK327740 CKG327740 CUC327740 DDY327740 DNU327740 DXQ327740 EHM327740 ERI327740 FBE327740 FLA327740 FUW327740 GES327740 GOO327740 GYK327740 HIG327740 HSC327740 IBY327740 ILU327740 IVQ327740 JFM327740 JPI327740 JZE327740 KJA327740 KSW327740 LCS327740 LMO327740 LWK327740 MGG327740 MQC327740 MZY327740 NJU327740 NTQ327740 ODM327740 ONI327740 OXE327740 PHA327740 PQW327740 QAS327740 QKO327740 QUK327740 REG327740 ROC327740 RXY327740 SHU327740 SRQ327740 TBM327740 TLI327740 TVE327740 UFA327740 UOW327740 UYS327740 VIO327740 VSK327740 WCG327740 WMC327740 WVY327740 Q393276 JM393276 TI393276 ADE393276 ANA393276 AWW393276 BGS393276 BQO393276 CAK393276 CKG393276 CUC393276 DDY393276 DNU393276 DXQ393276 EHM393276 ERI393276 FBE393276 FLA393276 FUW393276 GES393276 GOO393276 GYK393276 HIG393276 HSC393276 IBY393276 ILU393276 IVQ393276 JFM393276 JPI393276 JZE393276 KJA393276 KSW393276 LCS393276 LMO393276 LWK393276 MGG393276 MQC393276 MZY393276 NJU393276 NTQ393276 ODM393276 ONI393276 OXE393276 PHA393276 PQW393276 QAS393276 QKO393276 QUK393276 REG393276 ROC393276 RXY393276 SHU393276 SRQ393276 TBM393276 TLI393276 TVE393276 UFA393276 UOW393276 UYS393276 VIO393276 VSK393276 WCG393276 WMC393276 WVY393276 Q458812 JM458812 TI458812 ADE458812 ANA458812 AWW458812 BGS458812 BQO458812 CAK458812 CKG458812 CUC458812 DDY458812 DNU458812 DXQ458812 EHM458812 ERI458812 FBE458812 FLA458812 FUW458812 GES458812 GOO458812 GYK458812 HIG458812 HSC458812 IBY458812 ILU458812 IVQ458812 JFM458812 JPI458812 JZE458812 KJA458812 KSW458812 LCS458812 LMO458812 LWK458812 MGG458812 MQC458812 MZY458812 NJU458812 NTQ458812 ODM458812 ONI458812 OXE458812 PHA458812 PQW458812 QAS458812 QKO458812 QUK458812 REG458812 ROC458812 RXY458812 SHU458812 SRQ458812 TBM458812 TLI458812 TVE458812 UFA458812 UOW458812 UYS458812 VIO458812 VSK458812 WCG458812 WMC458812 WVY458812 Q524348 JM524348 TI524348 ADE524348 ANA524348 AWW524348 BGS524348 BQO524348 CAK524348 CKG524348 CUC524348 DDY524348 DNU524348 DXQ524348 EHM524348 ERI524348 FBE524348 FLA524348 FUW524348 GES524348 GOO524348 GYK524348 HIG524348 HSC524348 IBY524348 ILU524348 IVQ524348 JFM524348 JPI524348 JZE524348 KJA524348 KSW524348 LCS524348 LMO524348 LWK524348 MGG524348 MQC524348 MZY524348 NJU524348 NTQ524348 ODM524348 ONI524348 OXE524348 PHA524348 PQW524348 QAS524348 QKO524348 QUK524348 REG524348 ROC524348 RXY524348 SHU524348 SRQ524348 TBM524348 TLI524348 TVE524348 UFA524348 UOW524348 UYS524348 VIO524348 VSK524348 WCG524348 WMC524348 WVY524348 Q589884 JM589884 TI589884 ADE589884 ANA589884 AWW589884 BGS589884 BQO589884 CAK589884 CKG589884 CUC589884 DDY589884 DNU589884 DXQ589884 EHM589884 ERI589884 FBE589884 FLA589884 FUW589884 GES589884 GOO589884 GYK589884 HIG589884 HSC589884 IBY589884 ILU589884 IVQ589884 JFM589884 JPI589884 JZE589884 KJA589884 KSW589884 LCS589884 LMO589884 LWK589884 MGG589884 MQC589884 MZY589884 NJU589884 NTQ589884 ODM589884 ONI589884 OXE589884 PHA589884 PQW589884 QAS589884 QKO589884 QUK589884 REG589884 ROC589884 RXY589884 SHU589884 SRQ589884 TBM589884 TLI589884 TVE589884 UFA589884 UOW589884 UYS589884 VIO589884 VSK589884 WCG589884 WMC589884 WVY589884 Q655420 JM655420 TI655420 ADE655420 ANA655420 AWW655420 BGS655420 BQO655420 CAK655420 CKG655420 CUC655420 DDY655420 DNU655420 DXQ655420 EHM655420 ERI655420 FBE655420 FLA655420 FUW655420 GES655420 GOO655420 GYK655420 HIG655420 HSC655420 IBY655420 ILU655420 IVQ655420 JFM655420 JPI655420 JZE655420 KJA655420 KSW655420 LCS655420 LMO655420 LWK655420 MGG655420 MQC655420 MZY655420 NJU655420 NTQ655420 ODM655420 ONI655420 OXE655420 PHA655420 PQW655420 QAS655420 QKO655420 QUK655420 REG655420 ROC655420 RXY655420 SHU655420 SRQ655420 TBM655420 TLI655420 TVE655420 UFA655420 UOW655420 UYS655420 VIO655420 VSK655420 WCG655420 WMC655420 WVY655420 Q720956 JM720956 TI720956 ADE720956 ANA720956 AWW720956 BGS720956 BQO720956 CAK720956 CKG720956 CUC720956 DDY720956 DNU720956 DXQ720956 EHM720956 ERI720956 FBE720956 FLA720956 FUW720956 GES720956 GOO720956 GYK720956 HIG720956 HSC720956 IBY720956 ILU720956 IVQ720956 JFM720956 JPI720956 JZE720956 KJA720956 KSW720956 LCS720956 LMO720956 LWK720956 MGG720956 MQC720956 MZY720956 NJU720956 NTQ720956 ODM720956 ONI720956 OXE720956 PHA720956 PQW720956 QAS720956 QKO720956 QUK720956 REG720956 ROC720956 RXY720956 SHU720956 SRQ720956 TBM720956 TLI720956 TVE720956 UFA720956 UOW720956 UYS720956 VIO720956 VSK720956 WCG720956 WMC720956 WVY720956 Q786492 JM786492 TI786492 ADE786492 ANA786492 AWW786492 BGS786492 BQO786492 CAK786492 CKG786492 CUC786492 DDY786492 DNU786492 DXQ786492 EHM786492 ERI786492 FBE786492 FLA786492 FUW786492 GES786492 GOO786492 GYK786492 HIG786492 HSC786492 IBY786492 ILU786492 IVQ786492 JFM786492 JPI786492 JZE786492 KJA786492 KSW786492 LCS786492 LMO786492 LWK786492 MGG786492 MQC786492 MZY786492 NJU786492 NTQ786492 ODM786492 ONI786492 OXE786492 PHA786492 PQW786492 QAS786492 QKO786492 QUK786492 REG786492 ROC786492 RXY786492 SHU786492 SRQ786492 TBM786492 TLI786492 TVE786492 UFA786492 UOW786492 UYS786492 VIO786492 VSK786492 WCG786492 WMC786492 WVY786492 Q852028 JM852028 TI852028 ADE852028 ANA852028 AWW852028 BGS852028 BQO852028 CAK852028 CKG852028 CUC852028 DDY852028 DNU852028 DXQ852028 EHM852028 ERI852028 FBE852028 FLA852028 FUW852028 GES852028 GOO852028 GYK852028 HIG852028 HSC852028 IBY852028 ILU852028 IVQ852028 JFM852028 JPI852028 JZE852028 KJA852028 KSW852028 LCS852028 LMO852028 LWK852028 MGG852028 MQC852028 MZY852028 NJU852028 NTQ852028 ODM852028 ONI852028 OXE852028 PHA852028 PQW852028 QAS852028 QKO852028 QUK852028 REG852028 ROC852028 RXY852028 SHU852028 SRQ852028 TBM852028 TLI852028 TVE852028 UFA852028 UOW852028 UYS852028 VIO852028 VSK852028 WCG852028 WMC852028 WVY852028 Q917564 JM917564 TI917564 ADE917564 ANA917564 AWW917564 BGS917564 BQO917564 CAK917564 CKG917564 CUC917564 DDY917564 DNU917564 DXQ917564 EHM917564 ERI917564 FBE917564 FLA917564 FUW917564 GES917564 GOO917564 GYK917564 HIG917564 HSC917564 IBY917564 ILU917564 IVQ917564 JFM917564 JPI917564 JZE917564 KJA917564 KSW917564 LCS917564 LMO917564 LWK917564 MGG917564 MQC917564 MZY917564 NJU917564 NTQ917564 ODM917564 ONI917564 OXE917564 PHA917564 PQW917564 QAS917564 QKO917564 QUK917564 REG917564 ROC917564 RXY917564 SHU917564 SRQ917564 TBM917564 TLI917564 TVE917564 UFA917564 UOW917564 UYS917564 VIO917564 VSK917564 WCG917564 WMC917564 WVY917564 Q983100 JM983100 TI983100 ADE983100 ANA983100 AWW983100 BGS983100 BQO983100 CAK983100 CKG983100 CUC983100 DDY983100 DNU983100 DXQ983100 EHM983100 ERI983100 FBE983100 FLA983100 FUW983100 GES983100 GOO983100 GYK983100 HIG983100 HSC983100 IBY983100 ILU983100 IVQ983100 JFM983100 JPI983100 JZE983100 KJA983100 KSW983100 LCS983100 LMO983100 LWK983100 MGG983100 MQC983100 MZY983100 NJU983100 NTQ983100 ODM983100 ONI983100 OXE983100 PHA983100 PQW983100 QAS983100 QKO983100 QUK983100 REG983100 ROC983100 RXY983100 SHU983100 SRQ983100 TBM983100 TLI983100 TVE983100 UFA983100 UOW983100 UYS983100 VIO983100 VSK983100 WCG983100 WMC983100 WVY983100"/>
    <dataValidation type="list" allowBlank="1" showInputMessage="1" showErrorMessage="1" prompt="Utilizar para el servicio 09 las opciones a) Educativos, b) Culturales o c) Deportivos.  Para el  31: a) Centros de enseñanza, b) Centros deportivos y de recreación, c) Centros culturales, d) Centros y programas de salud o e) Otros" sqref="WVX982934:WVX983100 P48:P60 P15:P46 WMB982934:WMB983100 WCF982934:WCF983100 VSJ982934:VSJ983100 VIN982934:VIN983100 UYR982934:UYR983100 UOV982934:UOV983100 UEZ982934:UEZ983100 TVD982934:TVD983100 TLH982934:TLH983100 TBL982934:TBL983100 SRP982934:SRP983100 SHT982934:SHT983100 RXX982934:RXX983100 ROB982934:ROB983100 REF982934:REF983100 QUJ982934:QUJ983100 QKN982934:QKN983100 QAR982934:QAR983100 PQV982934:PQV983100 PGZ982934:PGZ983100 OXD982934:OXD983100 ONH982934:ONH983100 ODL982934:ODL983100 NTP982934:NTP983100 NJT982934:NJT983100 MZX982934:MZX983100 MQB982934:MQB983100 MGF982934:MGF983100 LWJ982934:LWJ983100 LMN982934:LMN983100 LCR982934:LCR983100 KSV982934:KSV983100 KIZ982934:KIZ983100 JZD982934:JZD983100 JPH982934:JPH983100 JFL982934:JFL983100 IVP982934:IVP983100 ILT982934:ILT983100 IBX982934:IBX983100 HSB982934:HSB983100 HIF982934:HIF983100 GYJ982934:GYJ983100 GON982934:GON983100 GER982934:GER983100 FUV982934:FUV983100 FKZ982934:FKZ983100 FBD982934:FBD983100 ERH982934:ERH983100 EHL982934:EHL983100 DXP982934:DXP983100 DNT982934:DNT983100 DDX982934:DDX983100 CUB982934:CUB983100 CKF982934:CKF983100 CAJ982934:CAJ983100 BQN982934:BQN983100 BGR982934:BGR983100 AWV982934:AWV983100 AMZ982934:AMZ983100 ADD982934:ADD983100 TH982934:TH983100 JL982934:JL983100 P982934:P983100 WVX917398:WVX917564 WMB917398:WMB917564 WCF917398:WCF917564 VSJ917398:VSJ917564 VIN917398:VIN917564 UYR917398:UYR917564 UOV917398:UOV917564 UEZ917398:UEZ917564 TVD917398:TVD917564 TLH917398:TLH917564 TBL917398:TBL917564 SRP917398:SRP917564 SHT917398:SHT917564 RXX917398:RXX917564 ROB917398:ROB917564 REF917398:REF917564 QUJ917398:QUJ917564 QKN917398:QKN917564 QAR917398:QAR917564 PQV917398:PQV917564 PGZ917398:PGZ917564 OXD917398:OXD917564 ONH917398:ONH917564 ODL917398:ODL917564 NTP917398:NTP917564 NJT917398:NJT917564 MZX917398:MZX917564 MQB917398:MQB917564 MGF917398:MGF917564 LWJ917398:LWJ917564 LMN917398:LMN917564 LCR917398:LCR917564 KSV917398:KSV917564 KIZ917398:KIZ917564 JZD917398:JZD917564 JPH917398:JPH917564 JFL917398:JFL917564 IVP917398:IVP917564 ILT917398:ILT917564 IBX917398:IBX917564 HSB917398:HSB917564 HIF917398:HIF917564 GYJ917398:GYJ917564 GON917398:GON917564 GER917398:GER917564 FUV917398:FUV917564 FKZ917398:FKZ917564 FBD917398:FBD917564 ERH917398:ERH917564 EHL917398:EHL917564 DXP917398:DXP917564 DNT917398:DNT917564 DDX917398:DDX917564 CUB917398:CUB917564 CKF917398:CKF917564 CAJ917398:CAJ917564 BQN917398:BQN917564 BGR917398:BGR917564 AWV917398:AWV917564 AMZ917398:AMZ917564 ADD917398:ADD917564 TH917398:TH917564 JL917398:JL917564 P917398:P917564 WVX851862:WVX852028 WMB851862:WMB852028 WCF851862:WCF852028 VSJ851862:VSJ852028 VIN851862:VIN852028 UYR851862:UYR852028 UOV851862:UOV852028 UEZ851862:UEZ852028 TVD851862:TVD852028 TLH851862:TLH852028 TBL851862:TBL852028 SRP851862:SRP852028 SHT851862:SHT852028 RXX851862:RXX852028 ROB851862:ROB852028 REF851862:REF852028 QUJ851862:QUJ852028 QKN851862:QKN852028 QAR851862:QAR852028 PQV851862:PQV852028 PGZ851862:PGZ852028 OXD851862:OXD852028 ONH851862:ONH852028 ODL851862:ODL852028 NTP851862:NTP852028 NJT851862:NJT852028 MZX851862:MZX852028 MQB851862:MQB852028 MGF851862:MGF852028 LWJ851862:LWJ852028 LMN851862:LMN852028 LCR851862:LCR852028 KSV851862:KSV852028 KIZ851862:KIZ852028 JZD851862:JZD852028 JPH851862:JPH852028 JFL851862:JFL852028 IVP851862:IVP852028 ILT851862:ILT852028 IBX851862:IBX852028 HSB851862:HSB852028 HIF851862:HIF852028 GYJ851862:GYJ852028 GON851862:GON852028 GER851862:GER852028 FUV851862:FUV852028 FKZ851862:FKZ852028 FBD851862:FBD852028 ERH851862:ERH852028 EHL851862:EHL852028 DXP851862:DXP852028 DNT851862:DNT852028 DDX851862:DDX852028 CUB851862:CUB852028 CKF851862:CKF852028 CAJ851862:CAJ852028 BQN851862:BQN852028 BGR851862:BGR852028 AWV851862:AWV852028 AMZ851862:AMZ852028 ADD851862:ADD852028 TH851862:TH852028 JL851862:JL852028 P851862:P852028 WVX786326:WVX786492 WMB786326:WMB786492 WCF786326:WCF786492 VSJ786326:VSJ786492 VIN786326:VIN786492 UYR786326:UYR786492 UOV786326:UOV786492 UEZ786326:UEZ786492 TVD786326:TVD786492 TLH786326:TLH786492 TBL786326:TBL786492 SRP786326:SRP786492 SHT786326:SHT786492 RXX786326:RXX786492 ROB786326:ROB786492 REF786326:REF786492 QUJ786326:QUJ786492 QKN786326:QKN786492 QAR786326:QAR786492 PQV786326:PQV786492 PGZ786326:PGZ786492 OXD786326:OXD786492 ONH786326:ONH786492 ODL786326:ODL786492 NTP786326:NTP786492 NJT786326:NJT786492 MZX786326:MZX786492 MQB786326:MQB786492 MGF786326:MGF786492 LWJ786326:LWJ786492 LMN786326:LMN786492 LCR786326:LCR786492 KSV786326:KSV786492 KIZ786326:KIZ786492 JZD786326:JZD786492 JPH786326:JPH786492 JFL786326:JFL786492 IVP786326:IVP786492 ILT786326:ILT786492 IBX786326:IBX786492 HSB786326:HSB786492 HIF786326:HIF786492 GYJ786326:GYJ786492 GON786326:GON786492 GER786326:GER786492 FUV786326:FUV786492 FKZ786326:FKZ786492 FBD786326:FBD786492 ERH786326:ERH786492 EHL786326:EHL786492 DXP786326:DXP786492 DNT786326:DNT786492 DDX786326:DDX786492 CUB786326:CUB786492 CKF786326:CKF786492 CAJ786326:CAJ786492 BQN786326:BQN786492 BGR786326:BGR786492 AWV786326:AWV786492 AMZ786326:AMZ786492 ADD786326:ADD786492 TH786326:TH786492 JL786326:JL786492 P786326:P786492 WVX720790:WVX720956 WMB720790:WMB720956 WCF720790:WCF720956 VSJ720790:VSJ720956 VIN720790:VIN720956 UYR720790:UYR720956 UOV720790:UOV720956 UEZ720790:UEZ720956 TVD720790:TVD720956 TLH720790:TLH720956 TBL720790:TBL720956 SRP720790:SRP720956 SHT720790:SHT720956 RXX720790:RXX720956 ROB720790:ROB720956 REF720790:REF720956 QUJ720790:QUJ720956 QKN720790:QKN720956 QAR720790:QAR720956 PQV720790:PQV720956 PGZ720790:PGZ720956 OXD720790:OXD720956 ONH720790:ONH720956 ODL720790:ODL720956 NTP720790:NTP720956 NJT720790:NJT720956 MZX720790:MZX720956 MQB720790:MQB720956 MGF720790:MGF720956 LWJ720790:LWJ720956 LMN720790:LMN720956 LCR720790:LCR720956 KSV720790:KSV720956 KIZ720790:KIZ720956 JZD720790:JZD720956 JPH720790:JPH720956 JFL720790:JFL720956 IVP720790:IVP720956 ILT720790:ILT720956 IBX720790:IBX720956 HSB720790:HSB720956 HIF720790:HIF720956 GYJ720790:GYJ720956 GON720790:GON720956 GER720790:GER720956 FUV720790:FUV720956 FKZ720790:FKZ720956 FBD720790:FBD720956 ERH720790:ERH720956 EHL720790:EHL720956 DXP720790:DXP720956 DNT720790:DNT720956 DDX720790:DDX720956 CUB720790:CUB720956 CKF720790:CKF720956 CAJ720790:CAJ720956 BQN720790:BQN720956 BGR720790:BGR720956 AWV720790:AWV720956 AMZ720790:AMZ720956 ADD720790:ADD720956 TH720790:TH720956 JL720790:JL720956 P720790:P720956 WVX655254:WVX655420 WMB655254:WMB655420 WCF655254:WCF655420 VSJ655254:VSJ655420 VIN655254:VIN655420 UYR655254:UYR655420 UOV655254:UOV655420 UEZ655254:UEZ655420 TVD655254:TVD655420 TLH655254:TLH655420 TBL655254:TBL655420 SRP655254:SRP655420 SHT655254:SHT655420 RXX655254:RXX655420 ROB655254:ROB655420 REF655254:REF655420 QUJ655254:QUJ655420 QKN655254:QKN655420 QAR655254:QAR655420 PQV655254:PQV655420 PGZ655254:PGZ655420 OXD655254:OXD655420 ONH655254:ONH655420 ODL655254:ODL655420 NTP655254:NTP655420 NJT655254:NJT655420 MZX655254:MZX655420 MQB655254:MQB655420 MGF655254:MGF655420 LWJ655254:LWJ655420 LMN655254:LMN655420 LCR655254:LCR655420 KSV655254:KSV655420 KIZ655254:KIZ655420 JZD655254:JZD655420 JPH655254:JPH655420 JFL655254:JFL655420 IVP655254:IVP655420 ILT655254:ILT655420 IBX655254:IBX655420 HSB655254:HSB655420 HIF655254:HIF655420 GYJ655254:GYJ655420 GON655254:GON655420 GER655254:GER655420 FUV655254:FUV655420 FKZ655254:FKZ655420 FBD655254:FBD655420 ERH655254:ERH655420 EHL655254:EHL655420 DXP655254:DXP655420 DNT655254:DNT655420 DDX655254:DDX655420 CUB655254:CUB655420 CKF655254:CKF655420 CAJ655254:CAJ655420 BQN655254:BQN655420 BGR655254:BGR655420 AWV655254:AWV655420 AMZ655254:AMZ655420 ADD655254:ADD655420 TH655254:TH655420 JL655254:JL655420 P655254:P655420 WVX589718:WVX589884 WMB589718:WMB589884 WCF589718:WCF589884 VSJ589718:VSJ589884 VIN589718:VIN589884 UYR589718:UYR589884 UOV589718:UOV589884 UEZ589718:UEZ589884 TVD589718:TVD589884 TLH589718:TLH589884 TBL589718:TBL589884 SRP589718:SRP589884 SHT589718:SHT589884 RXX589718:RXX589884 ROB589718:ROB589884 REF589718:REF589884 QUJ589718:QUJ589884 QKN589718:QKN589884 QAR589718:QAR589884 PQV589718:PQV589884 PGZ589718:PGZ589884 OXD589718:OXD589884 ONH589718:ONH589884 ODL589718:ODL589884 NTP589718:NTP589884 NJT589718:NJT589884 MZX589718:MZX589884 MQB589718:MQB589884 MGF589718:MGF589884 LWJ589718:LWJ589884 LMN589718:LMN589884 LCR589718:LCR589884 KSV589718:KSV589884 KIZ589718:KIZ589884 JZD589718:JZD589884 JPH589718:JPH589884 JFL589718:JFL589884 IVP589718:IVP589884 ILT589718:ILT589884 IBX589718:IBX589884 HSB589718:HSB589884 HIF589718:HIF589884 GYJ589718:GYJ589884 GON589718:GON589884 GER589718:GER589884 FUV589718:FUV589884 FKZ589718:FKZ589884 FBD589718:FBD589884 ERH589718:ERH589884 EHL589718:EHL589884 DXP589718:DXP589884 DNT589718:DNT589884 DDX589718:DDX589884 CUB589718:CUB589884 CKF589718:CKF589884 CAJ589718:CAJ589884 BQN589718:BQN589884 BGR589718:BGR589884 AWV589718:AWV589884 AMZ589718:AMZ589884 ADD589718:ADD589884 TH589718:TH589884 JL589718:JL589884 P589718:P589884 WVX524182:WVX524348 WMB524182:WMB524348 WCF524182:WCF524348 VSJ524182:VSJ524348 VIN524182:VIN524348 UYR524182:UYR524348 UOV524182:UOV524348 UEZ524182:UEZ524348 TVD524182:TVD524348 TLH524182:TLH524348 TBL524182:TBL524348 SRP524182:SRP524348 SHT524182:SHT524348 RXX524182:RXX524348 ROB524182:ROB524348 REF524182:REF524348 QUJ524182:QUJ524348 QKN524182:QKN524348 QAR524182:QAR524348 PQV524182:PQV524348 PGZ524182:PGZ524348 OXD524182:OXD524348 ONH524182:ONH524348 ODL524182:ODL524348 NTP524182:NTP524348 NJT524182:NJT524348 MZX524182:MZX524348 MQB524182:MQB524348 MGF524182:MGF524348 LWJ524182:LWJ524348 LMN524182:LMN524348 LCR524182:LCR524348 KSV524182:KSV524348 KIZ524182:KIZ524348 JZD524182:JZD524348 JPH524182:JPH524348 JFL524182:JFL524348 IVP524182:IVP524348 ILT524182:ILT524348 IBX524182:IBX524348 HSB524182:HSB524348 HIF524182:HIF524348 GYJ524182:GYJ524348 GON524182:GON524348 GER524182:GER524348 FUV524182:FUV524348 FKZ524182:FKZ524348 FBD524182:FBD524348 ERH524182:ERH524348 EHL524182:EHL524348 DXP524182:DXP524348 DNT524182:DNT524348 DDX524182:DDX524348 CUB524182:CUB524348 CKF524182:CKF524348 CAJ524182:CAJ524348 BQN524182:BQN524348 BGR524182:BGR524348 AWV524182:AWV524348 AMZ524182:AMZ524348 ADD524182:ADD524348 TH524182:TH524348 JL524182:JL524348 P524182:P524348 WVX458646:WVX458812 WMB458646:WMB458812 WCF458646:WCF458812 VSJ458646:VSJ458812 VIN458646:VIN458812 UYR458646:UYR458812 UOV458646:UOV458812 UEZ458646:UEZ458812 TVD458646:TVD458812 TLH458646:TLH458812 TBL458646:TBL458812 SRP458646:SRP458812 SHT458646:SHT458812 RXX458646:RXX458812 ROB458646:ROB458812 REF458646:REF458812 QUJ458646:QUJ458812 QKN458646:QKN458812 QAR458646:QAR458812 PQV458646:PQV458812 PGZ458646:PGZ458812 OXD458646:OXD458812 ONH458646:ONH458812 ODL458646:ODL458812 NTP458646:NTP458812 NJT458646:NJT458812 MZX458646:MZX458812 MQB458646:MQB458812 MGF458646:MGF458812 LWJ458646:LWJ458812 LMN458646:LMN458812 LCR458646:LCR458812 KSV458646:KSV458812 KIZ458646:KIZ458812 JZD458646:JZD458812 JPH458646:JPH458812 JFL458646:JFL458812 IVP458646:IVP458812 ILT458646:ILT458812 IBX458646:IBX458812 HSB458646:HSB458812 HIF458646:HIF458812 GYJ458646:GYJ458812 GON458646:GON458812 GER458646:GER458812 FUV458646:FUV458812 FKZ458646:FKZ458812 FBD458646:FBD458812 ERH458646:ERH458812 EHL458646:EHL458812 DXP458646:DXP458812 DNT458646:DNT458812 DDX458646:DDX458812 CUB458646:CUB458812 CKF458646:CKF458812 CAJ458646:CAJ458812 BQN458646:BQN458812 BGR458646:BGR458812 AWV458646:AWV458812 AMZ458646:AMZ458812 ADD458646:ADD458812 TH458646:TH458812 JL458646:JL458812 P458646:P458812 WVX393110:WVX393276 WMB393110:WMB393276 WCF393110:WCF393276 VSJ393110:VSJ393276 VIN393110:VIN393276 UYR393110:UYR393276 UOV393110:UOV393276 UEZ393110:UEZ393276 TVD393110:TVD393276 TLH393110:TLH393276 TBL393110:TBL393276 SRP393110:SRP393276 SHT393110:SHT393276 RXX393110:RXX393276 ROB393110:ROB393276 REF393110:REF393276 QUJ393110:QUJ393276 QKN393110:QKN393276 QAR393110:QAR393276 PQV393110:PQV393276 PGZ393110:PGZ393276 OXD393110:OXD393276 ONH393110:ONH393276 ODL393110:ODL393276 NTP393110:NTP393276 NJT393110:NJT393276 MZX393110:MZX393276 MQB393110:MQB393276 MGF393110:MGF393276 LWJ393110:LWJ393276 LMN393110:LMN393276 LCR393110:LCR393276 KSV393110:KSV393276 KIZ393110:KIZ393276 JZD393110:JZD393276 JPH393110:JPH393276 JFL393110:JFL393276 IVP393110:IVP393276 ILT393110:ILT393276 IBX393110:IBX393276 HSB393110:HSB393276 HIF393110:HIF393276 GYJ393110:GYJ393276 GON393110:GON393276 GER393110:GER393276 FUV393110:FUV393276 FKZ393110:FKZ393276 FBD393110:FBD393276 ERH393110:ERH393276 EHL393110:EHL393276 DXP393110:DXP393276 DNT393110:DNT393276 DDX393110:DDX393276 CUB393110:CUB393276 CKF393110:CKF393276 CAJ393110:CAJ393276 BQN393110:BQN393276 BGR393110:BGR393276 AWV393110:AWV393276 AMZ393110:AMZ393276 ADD393110:ADD393276 TH393110:TH393276 JL393110:JL393276 P393110:P393276 WVX327574:WVX327740 WMB327574:WMB327740 WCF327574:WCF327740 VSJ327574:VSJ327740 VIN327574:VIN327740 UYR327574:UYR327740 UOV327574:UOV327740 UEZ327574:UEZ327740 TVD327574:TVD327740 TLH327574:TLH327740 TBL327574:TBL327740 SRP327574:SRP327740 SHT327574:SHT327740 RXX327574:RXX327740 ROB327574:ROB327740 REF327574:REF327740 QUJ327574:QUJ327740 QKN327574:QKN327740 QAR327574:QAR327740 PQV327574:PQV327740 PGZ327574:PGZ327740 OXD327574:OXD327740 ONH327574:ONH327740 ODL327574:ODL327740 NTP327574:NTP327740 NJT327574:NJT327740 MZX327574:MZX327740 MQB327574:MQB327740 MGF327574:MGF327740 LWJ327574:LWJ327740 LMN327574:LMN327740 LCR327574:LCR327740 KSV327574:KSV327740 KIZ327574:KIZ327740 JZD327574:JZD327740 JPH327574:JPH327740 JFL327574:JFL327740 IVP327574:IVP327740 ILT327574:ILT327740 IBX327574:IBX327740 HSB327574:HSB327740 HIF327574:HIF327740 GYJ327574:GYJ327740 GON327574:GON327740 GER327574:GER327740 FUV327574:FUV327740 FKZ327574:FKZ327740 FBD327574:FBD327740 ERH327574:ERH327740 EHL327574:EHL327740 DXP327574:DXP327740 DNT327574:DNT327740 DDX327574:DDX327740 CUB327574:CUB327740 CKF327574:CKF327740 CAJ327574:CAJ327740 BQN327574:BQN327740 BGR327574:BGR327740 AWV327574:AWV327740 AMZ327574:AMZ327740 ADD327574:ADD327740 TH327574:TH327740 JL327574:JL327740 P327574:P327740 WVX262038:WVX262204 WMB262038:WMB262204 WCF262038:WCF262204 VSJ262038:VSJ262204 VIN262038:VIN262204 UYR262038:UYR262204 UOV262038:UOV262204 UEZ262038:UEZ262204 TVD262038:TVD262204 TLH262038:TLH262204 TBL262038:TBL262204 SRP262038:SRP262204 SHT262038:SHT262204 RXX262038:RXX262204 ROB262038:ROB262204 REF262038:REF262204 QUJ262038:QUJ262204 QKN262038:QKN262204 QAR262038:QAR262204 PQV262038:PQV262204 PGZ262038:PGZ262204 OXD262038:OXD262204 ONH262038:ONH262204 ODL262038:ODL262204 NTP262038:NTP262204 NJT262038:NJT262204 MZX262038:MZX262204 MQB262038:MQB262204 MGF262038:MGF262204 LWJ262038:LWJ262204 LMN262038:LMN262204 LCR262038:LCR262204 KSV262038:KSV262204 KIZ262038:KIZ262204 JZD262038:JZD262204 JPH262038:JPH262204 JFL262038:JFL262204 IVP262038:IVP262204 ILT262038:ILT262204 IBX262038:IBX262204 HSB262038:HSB262204 HIF262038:HIF262204 GYJ262038:GYJ262204 GON262038:GON262204 GER262038:GER262204 FUV262038:FUV262204 FKZ262038:FKZ262204 FBD262038:FBD262204 ERH262038:ERH262204 EHL262038:EHL262204 DXP262038:DXP262204 DNT262038:DNT262204 DDX262038:DDX262204 CUB262038:CUB262204 CKF262038:CKF262204 CAJ262038:CAJ262204 BQN262038:BQN262204 BGR262038:BGR262204 AWV262038:AWV262204 AMZ262038:AMZ262204 ADD262038:ADD262204 TH262038:TH262204 JL262038:JL262204 P262038:P262204 WVX196502:WVX196668 WMB196502:WMB196668 WCF196502:WCF196668 VSJ196502:VSJ196668 VIN196502:VIN196668 UYR196502:UYR196668 UOV196502:UOV196668 UEZ196502:UEZ196668 TVD196502:TVD196668 TLH196502:TLH196668 TBL196502:TBL196668 SRP196502:SRP196668 SHT196502:SHT196668 RXX196502:RXX196668 ROB196502:ROB196668 REF196502:REF196668 QUJ196502:QUJ196668 QKN196502:QKN196668 QAR196502:QAR196668 PQV196502:PQV196668 PGZ196502:PGZ196668 OXD196502:OXD196668 ONH196502:ONH196668 ODL196502:ODL196668 NTP196502:NTP196668 NJT196502:NJT196668 MZX196502:MZX196668 MQB196502:MQB196668 MGF196502:MGF196668 LWJ196502:LWJ196668 LMN196502:LMN196668 LCR196502:LCR196668 KSV196502:KSV196668 KIZ196502:KIZ196668 JZD196502:JZD196668 JPH196502:JPH196668 JFL196502:JFL196668 IVP196502:IVP196668 ILT196502:ILT196668 IBX196502:IBX196668 HSB196502:HSB196668 HIF196502:HIF196668 GYJ196502:GYJ196668 GON196502:GON196668 GER196502:GER196668 FUV196502:FUV196668 FKZ196502:FKZ196668 FBD196502:FBD196668 ERH196502:ERH196668 EHL196502:EHL196668 DXP196502:DXP196668 DNT196502:DNT196668 DDX196502:DDX196668 CUB196502:CUB196668 CKF196502:CKF196668 CAJ196502:CAJ196668 BQN196502:BQN196668 BGR196502:BGR196668 AWV196502:AWV196668 AMZ196502:AMZ196668 ADD196502:ADD196668 TH196502:TH196668 JL196502:JL196668 P196502:P196668 WVX130966:WVX131132 WMB130966:WMB131132 WCF130966:WCF131132 VSJ130966:VSJ131132 VIN130966:VIN131132 UYR130966:UYR131132 UOV130966:UOV131132 UEZ130966:UEZ131132 TVD130966:TVD131132 TLH130966:TLH131132 TBL130966:TBL131132 SRP130966:SRP131132 SHT130966:SHT131132 RXX130966:RXX131132 ROB130966:ROB131132 REF130966:REF131132 QUJ130966:QUJ131132 QKN130966:QKN131132 QAR130966:QAR131132 PQV130966:PQV131132 PGZ130966:PGZ131132 OXD130966:OXD131132 ONH130966:ONH131132 ODL130966:ODL131132 NTP130966:NTP131132 NJT130966:NJT131132 MZX130966:MZX131132 MQB130966:MQB131132 MGF130966:MGF131132 LWJ130966:LWJ131132 LMN130966:LMN131132 LCR130966:LCR131132 KSV130966:KSV131132 KIZ130966:KIZ131132 JZD130966:JZD131132 JPH130966:JPH131132 JFL130966:JFL131132 IVP130966:IVP131132 ILT130966:ILT131132 IBX130966:IBX131132 HSB130966:HSB131132 HIF130966:HIF131132 GYJ130966:GYJ131132 GON130966:GON131132 GER130966:GER131132 FUV130966:FUV131132 FKZ130966:FKZ131132 FBD130966:FBD131132 ERH130966:ERH131132 EHL130966:EHL131132 DXP130966:DXP131132 DNT130966:DNT131132 DDX130966:DDX131132 CUB130966:CUB131132 CKF130966:CKF131132 CAJ130966:CAJ131132 BQN130966:BQN131132 BGR130966:BGR131132 AWV130966:AWV131132 AMZ130966:AMZ131132 ADD130966:ADD131132 TH130966:TH131132 JL130966:JL131132 P130966:P131132 WVX65430:WVX65596 WMB65430:WMB65596 WCF65430:WCF65596 VSJ65430:VSJ65596 VIN65430:VIN65596 UYR65430:UYR65596 UOV65430:UOV65596 UEZ65430:UEZ65596 TVD65430:TVD65596 TLH65430:TLH65596 TBL65430:TBL65596 SRP65430:SRP65596 SHT65430:SHT65596 RXX65430:RXX65596 ROB65430:ROB65596 REF65430:REF65596 QUJ65430:QUJ65596 QKN65430:QKN65596 QAR65430:QAR65596 PQV65430:PQV65596 PGZ65430:PGZ65596 OXD65430:OXD65596 ONH65430:ONH65596 ODL65430:ODL65596 NTP65430:NTP65596 NJT65430:NJT65596 MZX65430:MZX65596 MQB65430:MQB65596 MGF65430:MGF65596 LWJ65430:LWJ65596 LMN65430:LMN65596 LCR65430:LCR65596 KSV65430:KSV65596 KIZ65430:KIZ65596 JZD65430:JZD65596 JPH65430:JPH65596 JFL65430:JFL65596 IVP65430:IVP65596 ILT65430:ILT65596 IBX65430:IBX65596 HSB65430:HSB65596 HIF65430:HIF65596 GYJ65430:GYJ65596 GON65430:GON65596 GER65430:GER65596 FUV65430:FUV65596 FKZ65430:FKZ65596 FBD65430:FBD65596 ERH65430:ERH65596 EHL65430:EHL65596 DXP65430:DXP65596 DNT65430:DNT65596 DDX65430:DDX65596 CUB65430:CUB65596 CKF65430:CKF65596 CAJ65430:CAJ65596 BQN65430:BQN65596 BGR65430:BGR65596 AWV65430:AWV65596 AMZ65430:AMZ65596 ADD65430:ADD65596 TH65430:TH65596 JL65430:JL65596 P65430:P65596 WVX15:WVX60 WMB15:WMB60 WCF15:WCF60 VSJ15:VSJ60 VIN15:VIN60 UYR15:UYR60 UOV15:UOV60 UEZ15:UEZ60 TVD15:TVD60 TLH15:TLH60 TBL15:TBL60 SRP15:SRP60 SHT15:SHT60 RXX15:RXX60 ROB15:ROB60 REF15:REF60 QUJ15:QUJ60 QKN15:QKN60 QAR15:QAR60 PQV15:PQV60 PGZ15:PGZ60 OXD15:OXD60 ONH15:ONH60 ODL15:ODL60 NTP15:NTP60 NJT15:NJT60 MZX15:MZX60 MQB15:MQB60 MGF15:MGF60 LWJ15:LWJ60 LMN15:LMN60 LCR15:LCR60 KSV15:KSV60 KIZ15:KIZ60 JZD15:JZD60 JPH15:JPH60 JFL15:JFL60 IVP15:IVP60 ILT15:ILT60 IBX15:IBX60 HSB15:HSB60 HIF15:HIF60 GYJ15:GYJ60 GON15:GON60 GER15:GER60 FUV15:FUV60 FKZ15:FKZ60 FBD15:FBD60 ERH15:ERH60 EHL15:EHL60 DXP15:DXP60 DNT15:DNT60 DDX15:DDX60 CUB15:CUB60 CKF15:CKF60 CAJ15:CAJ60 BQN15:BQN60 BGR15:BGR60 AWV15:AWV60 AMZ15:AMZ60 ADD15:ADD60 TH15:TH60 JL15:JL60">
      <formula1>$A$123:$A$130</formula1>
    </dataValidation>
    <dataValidation type="list" allowBlank="1" showInputMessage="1" showErrorMessage="1" sqref="E47">
      <formula1>$A$68:$A$69</formula1>
    </dataValidation>
    <dataValidation type="list" allowBlank="1" showInputMessage="1" showErrorMessage="1" sqref="O47">
      <formula1>$A$73:$A$103</formula1>
    </dataValidation>
    <dataValidation type="list" allowBlank="1" showInputMessage="1" showErrorMessage="1" prompt="Utilizar para el servicio 09 las opciones a) Educativos, b) Culturales o c) Deportivos.  Para el  31: a) Centros de enseñanza, b) Centros deportivos y de recreación, c) Centros culturales, d) Centros y programas de salud o e) Otros" sqref="P47">
      <formula1>$A$127:$A$134</formula1>
    </dataValidation>
    <dataValidation type="list" allowBlank="1" showInputMessage="1" showErrorMessage="1" sqref="E48:E49">
      <formula1>$A$44:$A$45</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D178"/>
  <sheetViews>
    <sheetView zoomScale="40" zoomScaleNormal="40" workbookViewId="0">
      <selection activeCell="K2" sqref="K2"/>
    </sheetView>
  </sheetViews>
  <sheetFormatPr baseColWidth="10" defaultRowHeight="14.5" x14ac:dyDescent="0.35"/>
  <cols>
    <col min="1" max="1" width="20.81640625" style="4" customWidth="1"/>
    <col min="2" max="2" width="22.1796875" style="4" hidden="1" customWidth="1"/>
    <col min="3" max="3" width="22.7265625" style="4" hidden="1" customWidth="1"/>
    <col min="4" max="4" width="28.81640625" style="4" customWidth="1"/>
    <col min="5" max="5" width="10.54296875" style="4" customWidth="1"/>
    <col min="6" max="6" width="9.26953125" style="81" bestFit="1" customWidth="1"/>
    <col min="7" max="7" width="41" style="176" customWidth="1"/>
    <col min="8" max="8" width="23.453125" style="4" customWidth="1"/>
    <col min="9" max="10" width="8.26953125" style="4" customWidth="1"/>
    <col min="11" max="11" width="8.81640625" style="5" customWidth="1"/>
    <col min="12" max="12" width="7.54296875" style="5" customWidth="1"/>
    <col min="13" max="13" width="9" style="5" hidden="1" customWidth="1"/>
    <col min="14" max="14" width="13.453125" style="4" bestFit="1" customWidth="1"/>
    <col min="15" max="16" width="13.54296875" style="4" customWidth="1"/>
    <col min="17" max="17" width="27" style="4" customWidth="1"/>
    <col min="18" max="18" width="33" style="4" customWidth="1"/>
    <col min="19" max="19" width="30" style="4" customWidth="1"/>
    <col min="20" max="20" width="25.1796875" style="4" customWidth="1"/>
    <col min="21" max="22" width="13.453125" style="4" customWidth="1"/>
    <col min="23" max="23" width="8.453125" style="4" customWidth="1"/>
    <col min="24" max="24" width="8.81640625" style="4" customWidth="1"/>
    <col min="25" max="25" width="8.453125" style="4" customWidth="1"/>
    <col min="26" max="26" width="8.1796875" style="4" customWidth="1"/>
    <col min="27" max="27" width="14.26953125" style="5" customWidth="1"/>
    <col min="28" max="28" width="14.1796875" style="4" customWidth="1"/>
    <col min="29" max="29" width="15.1796875" style="4" customWidth="1"/>
    <col min="30" max="30" width="12" style="4" bestFit="1" customWidth="1"/>
    <col min="31" max="31" width="14.54296875" style="4" bestFit="1" customWidth="1"/>
    <col min="32" max="256" width="11.453125" style="4"/>
    <col min="257" max="257" width="20.81640625" style="4" customWidth="1"/>
    <col min="258" max="259" width="0" style="4" hidden="1" customWidth="1"/>
    <col min="260" max="260" width="22.453125" style="4" customWidth="1"/>
    <col min="261" max="261" width="10.54296875" style="4" customWidth="1"/>
    <col min="262" max="262" width="9.26953125" style="4" bestFit="1" customWidth="1"/>
    <col min="263" max="263" width="31.7265625" style="4" customWidth="1"/>
    <col min="264" max="264" width="13" style="4" customWidth="1"/>
    <col min="265" max="266" width="8.26953125" style="4" customWidth="1"/>
    <col min="267" max="267" width="8.81640625" style="4" customWidth="1"/>
    <col min="268" max="268" width="7.54296875" style="4" customWidth="1"/>
    <col min="269" max="269" width="0" style="4" hidden="1" customWidth="1"/>
    <col min="270" max="270" width="13.453125" style="4" bestFit="1" customWidth="1"/>
    <col min="271" max="272" width="13.54296875" style="4" customWidth="1"/>
    <col min="273" max="273" width="24.81640625" style="4" customWidth="1"/>
    <col min="274" max="274" width="24" style="4" customWidth="1"/>
    <col min="275" max="275" width="23.54296875" style="4" customWidth="1"/>
    <col min="276" max="276" width="25.1796875" style="4" customWidth="1"/>
    <col min="277" max="277" width="0" style="4" hidden="1" customWidth="1"/>
    <col min="278" max="278" width="13.453125" style="4" customWidth="1"/>
    <col min="279" max="279" width="8.453125" style="4" customWidth="1"/>
    <col min="280" max="280" width="8.81640625" style="4" customWidth="1"/>
    <col min="281" max="281" width="8.453125" style="4" customWidth="1"/>
    <col min="282" max="282" width="8.1796875" style="4" customWidth="1"/>
    <col min="283" max="283" width="14.26953125" style="4" customWidth="1"/>
    <col min="284" max="284" width="14.1796875" style="4" customWidth="1"/>
    <col min="285" max="285" width="15.1796875" style="4" customWidth="1"/>
    <col min="286" max="286" width="12" style="4" bestFit="1" customWidth="1"/>
    <col min="287" max="287" width="14.54296875" style="4" bestFit="1" customWidth="1"/>
    <col min="288" max="512" width="11.453125" style="4"/>
    <col min="513" max="513" width="20.81640625" style="4" customWidth="1"/>
    <col min="514" max="515" width="0" style="4" hidden="1" customWidth="1"/>
    <col min="516" max="516" width="22.453125" style="4" customWidth="1"/>
    <col min="517" max="517" width="10.54296875" style="4" customWidth="1"/>
    <col min="518" max="518" width="9.26953125" style="4" bestFit="1" customWidth="1"/>
    <col min="519" max="519" width="31.7265625" style="4" customWidth="1"/>
    <col min="520" max="520" width="13" style="4" customWidth="1"/>
    <col min="521" max="522" width="8.26953125" style="4" customWidth="1"/>
    <col min="523" max="523" width="8.81640625" style="4" customWidth="1"/>
    <col min="524" max="524" width="7.54296875" style="4" customWidth="1"/>
    <col min="525" max="525" width="0" style="4" hidden="1" customWidth="1"/>
    <col min="526" max="526" width="13.453125" style="4" bestFit="1" customWidth="1"/>
    <col min="527" max="528" width="13.54296875" style="4" customWidth="1"/>
    <col min="529" max="529" width="24.81640625" style="4" customWidth="1"/>
    <col min="530" max="530" width="24" style="4" customWidth="1"/>
    <col min="531" max="531" width="23.54296875" style="4" customWidth="1"/>
    <col min="532" max="532" width="25.1796875" style="4" customWidth="1"/>
    <col min="533" max="533" width="0" style="4" hidden="1" customWidth="1"/>
    <col min="534" max="534" width="13.453125" style="4" customWidth="1"/>
    <col min="535" max="535" width="8.453125" style="4" customWidth="1"/>
    <col min="536" max="536" width="8.81640625" style="4" customWidth="1"/>
    <col min="537" max="537" width="8.453125" style="4" customWidth="1"/>
    <col min="538" max="538" width="8.1796875" style="4" customWidth="1"/>
    <col min="539" max="539" width="14.26953125" style="4" customWidth="1"/>
    <col min="540" max="540" width="14.1796875" style="4" customWidth="1"/>
    <col min="541" max="541" width="15.1796875" style="4" customWidth="1"/>
    <col min="542" max="542" width="12" style="4" bestFit="1" customWidth="1"/>
    <col min="543" max="543" width="14.54296875" style="4" bestFit="1" customWidth="1"/>
    <col min="544" max="768" width="11.453125" style="4"/>
    <col min="769" max="769" width="20.81640625" style="4" customWidth="1"/>
    <col min="770" max="771" width="0" style="4" hidden="1" customWidth="1"/>
    <col min="772" max="772" width="22.453125" style="4" customWidth="1"/>
    <col min="773" max="773" width="10.54296875" style="4" customWidth="1"/>
    <col min="774" max="774" width="9.26953125" style="4" bestFit="1" customWidth="1"/>
    <col min="775" max="775" width="31.7265625" style="4" customWidth="1"/>
    <col min="776" max="776" width="13" style="4" customWidth="1"/>
    <col min="777" max="778" width="8.26953125" style="4" customWidth="1"/>
    <col min="779" max="779" width="8.81640625" style="4" customWidth="1"/>
    <col min="780" max="780" width="7.54296875" style="4" customWidth="1"/>
    <col min="781" max="781" width="0" style="4" hidden="1" customWidth="1"/>
    <col min="782" max="782" width="13.453125" style="4" bestFit="1" customWidth="1"/>
    <col min="783" max="784" width="13.54296875" style="4" customWidth="1"/>
    <col min="785" max="785" width="24.81640625" style="4" customWidth="1"/>
    <col min="786" max="786" width="24" style="4" customWidth="1"/>
    <col min="787" max="787" width="23.54296875" style="4" customWidth="1"/>
    <col min="788" max="788" width="25.1796875" style="4" customWidth="1"/>
    <col min="789" max="789" width="0" style="4" hidden="1" customWidth="1"/>
    <col min="790" max="790" width="13.453125" style="4" customWidth="1"/>
    <col min="791" max="791" width="8.453125" style="4" customWidth="1"/>
    <col min="792" max="792" width="8.81640625" style="4" customWidth="1"/>
    <col min="793" max="793" width="8.453125" style="4" customWidth="1"/>
    <col min="794" max="794" width="8.1796875" style="4" customWidth="1"/>
    <col min="795" max="795" width="14.26953125" style="4" customWidth="1"/>
    <col min="796" max="796" width="14.1796875" style="4" customWidth="1"/>
    <col min="797" max="797" width="15.1796875" style="4" customWidth="1"/>
    <col min="798" max="798" width="12" style="4" bestFit="1" customWidth="1"/>
    <col min="799" max="799" width="14.54296875" style="4" bestFit="1" customWidth="1"/>
    <col min="800" max="1024" width="11.453125" style="4"/>
    <col min="1025" max="1025" width="20.81640625" style="4" customWidth="1"/>
    <col min="1026" max="1027" width="0" style="4" hidden="1" customWidth="1"/>
    <col min="1028" max="1028" width="22.453125" style="4" customWidth="1"/>
    <col min="1029" max="1029" width="10.54296875" style="4" customWidth="1"/>
    <col min="1030" max="1030" width="9.26953125" style="4" bestFit="1" customWidth="1"/>
    <col min="1031" max="1031" width="31.7265625" style="4" customWidth="1"/>
    <col min="1032" max="1032" width="13" style="4" customWidth="1"/>
    <col min="1033" max="1034" width="8.26953125" style="4" customWidth="1"/>
    <col min="1035" max="1035" width="8.81640625" style="4" customWidth="1"/>
    <col min="1036" max="1036" width="7.54296875" style="4" customWidth="1"/>
    <col min="1037" max="1037" width="0" style="4" hidden="1" customWidth="1"/>
    <col min="1038" max="1038" width="13.453125" style="4" bestFit="1" customWidth="1"/>
    <col min="1039" max="1040" width="13.54296875" style="4" customWidth="1"/>
    <col min="1041" max="1041" width="24.81640625" style="4" customWidth="1"/>
    <col min="1042" max="1042" width="24" style="4" customWidth="1"/>
    <col min="1043" max="1043" width="23.54296875" style="4" customWidth="1"/>
    <col min="1044" max="1044" width="25.1796875" style="4" customWidth="1"/>
    <col min="1045" max="1045" width="0" style="4" hidden="1" customWidth="1"/>
    <col min="1046" max="1046" width="13.453125" style="4" customWidth="1"/>
    <col min="1047" max="1047" width="8.453125" style="4" customWidth="1"/>
    <col min="1048" max="1048" width="8.81640625" style="4" customWidth="1"/>
    <col min="1049" max="1049" width="8.453125" style="4" customWidth="1"/>
    <col min="1050" max="1050" width="8.1796875" style="4" customWidth="1"/>
    <col min="1051" max="1051" width="14.26953125" style="4" customWidth="1"/>
    <col min="1052" max="1052" width="14.1796875" style="4" customWidth="1"/>
    <col min="1053" max="1053" width="15.1796875" style="4" customWidth="1"/>
    <col min="1054" max="1054" width="12" style="4" bestFit="1" customWidth="1"/>
    <col min="1055" max="1055" width="14.54296875" style="4" bestFit="1" customWidth="1"/>
    <col min="1056" max="1280" width="11.453125" style="4"/>
    <col min="1281" max="1281" width="20.81640625" style="4" customWidth="1"/>
    <col min="1282" max="1283" width="0" style="4" hidden="1" customWidth="1"/>
    <col min="1284" max="1284" width="22.453125" style="4" customWidth="1"/>
    <col min="1285" max="1285" width="10.54296875" style="4" customWidth="1"/>
    <col min="1286" max="1286" width="9.26953125" style="4" bestFit="1" customWidth="1"/>
    <col min="1287" max="1287" width="31.7265625" style="4" customWidth="1"/>
    <col min="1288" max="1288" width="13" style="4" customWidth="1"/>
    <col min="1289" max="1290" width="8.26953125" style="4" customWidth="1"/>
    <col min="1291" max="1291" width="8.81640625" style="4" customWidth="1"/>
    <col min="1292" max="1292" width="7.54296875" style="4" customWidth="1"/>
    <col min="1293" max="1293" width="0" style="4" hidden="1" customWidth="1"/>
    <col min="1294" max="1294" width="13.453125" style="4" bestFit="1" customWidth="1"/>
    <col min="1295" max="1296" width="13.54296875" style="4" customWidth="1"/>
    <col min="1297" max="1297" width="24.81640625" style="4" customWidth="1"/>
    <col min="1298" max="1298" width="24" style="4" customWidth="1"/>
    <col min="1299" max="1299" width="23.54296875" style="4" customWidth="1"/>
    <col min="1300" max="1300" width="25.1796875" style="4" customWidth="1"/>
    <col min="1301" max="1301" width="0" style="4" hidden="1" customWidth="1"/>
    <col min="1302" max="1302" width="13.453125" style="4" customWidth="1"/>
    <col min="1303" max="1303" width="8.453125" style="4" customWidth="1"/>
    <col min="1304" max="1304" width="8.81640625" style="4" customWidth="1"/>
    <col min="1305" max="1305" width="8.453125" style="4" customWidth="1"/>
    <col min="1306" max="1306" width="8.1796875" style="4" customWidth="1"/>
    <col min="1307" max="1307" width="14.26953125" style="4" customWidth="1"/>
    <col min="1308" max="1308" width="14.1796875" style="4" customWidth="1"/>
    <col min="1309" max="1309" width="15.1796875" style="4" customWidth="1"/>
    <col min="1310" max="1310" width="12" style="4" bestFit="1" customWidth="1"/>
    <col min="1311" max="1311" width="14.54296875" style="4" bestFit="1" customWidth="1"/>
    <col min="1312" max="1536" width="11.453125" style="4"/>
    <col min="1537" max="1537" width="20.81640625" style="4" customWidth="1"/>
    <col min="1538" max="1539" width="0" style="4" hidden="1" customWidth="1"/>
    <col min="1540" max="1540" width="22.453125" style="4" customWidth="1"/>
    <col min="1541" max="1541" width="10.54296875" style="4" customWidth="1"/>
    <col min="1542" max="1542" width="9.26953125" style="4" bestFit="1" customWidth="1"/>
    <col min="1543" max="1543" width="31.7265625" style="4" customWidth="1"/>
    <col min="1544" max="1544" width="13" style="4" customWidth="1"/>
    <col min="1545" max="1546" width="8.26953125" style="4" customWidth="1"/>
    <col min="1547" max="1547" width="8.81640625" style="4" customWidth="1"/>
    <col min="1548" max="1548" width="7.54296875" style="4" customWidth="1"/>
    <col min="1549" max="1549" width="0" style="4" hidden="1" customWidth="1"/>
    <col min="1550" max="1550" width="13.453125" style="4" bestFit="1" customWidth="1"/>
    <col min="1551" max="1552" width="13.54296875" style="4" customWidth="1"/>
    <col min="1553" max="1553" width="24.81640625" style="4" customWidth="1"/>
    <col min="1554" max="1554" width="24" style="4" customWidth="1"/>
    <col min="1555" max="1555" width="23.54296875" style="4" customWidth="1"/>
    <col min="1556" max="1556" width="25.1796875" style="4" customWidth="1"/>
    <col min="1557" max="1557" width="0" style="4" hidden="1" customWidth="1"/>
    <col min="1558" max="1558" width="13.453125" style="4" customWidth="1"/>
    <col min="1559" max="1559" width="8.453125" style="4" customWidth="1"/>
    <col min="1560" max="1560" width="8.81640625" style="4" customWidth="1"/>
    <col min="1561" max="1561" width="8.453125" style="4" customWidth="1"/>
    <col min="1562" max="1562" width="8.1796875" style="4" customWidth="1"/>
    <col min="1563" max="1563" width="14.26953125" style="4" customWidth="1"/>
    <col min="1564" max="1564" width="14.1796875" style="4" customWidth="1"/>
    <col min="1565" max="1565" width="15.1796875" style="4" customWidth="1"/>
    <col min="1566" max="1566" width="12" style="4" bestFit="1" customWidth="1"/>
    <col min="1567" max="1567" width="14.54296875" style="4" bestFit="1" customWidth="1"/>
    <col min="1568" max="1792" width="11.453125" style="4"/>
    <col min="1793" max="1793" width="20.81640625" style="4" customWidth="1"/>
    <col min="1794" max="1795" width="0" style="4" hidden="1" customWidth="1"/>
    <col min="1796" max="1796" width="22.453125" style="4" customWidth="1"/>
    <col min="1797" max="1797" width="10.54296875" style="4" customWidth="1"/>
    <col min="1798" max="1798" width="9.26953125" style="4" bestFit="1" customWidth="1"/>
    <col min="1799" max="1799" width="31.7265625" style="4" customWidth="1"/>
    <col min="1800" max="1800" width="13" style="4" customWidth="1"/>
    <col min="1801" max="1802" width="8.26953125" style="4" customWidth="1"/>
    <col min="1803" max="1803" width="8.81640625" style="4" customWidth="1"/>
    <col min="1804" max="1804" width="7.54296875" style="4" customWidth="1"/>
    <col min="1805" max="1805" width="0" style="4" hidden="1" customWidth="1"/>
    <col min="1806" max="1806" width="13.453125" style="4" bestFit="1" customWidth="1"/>
    <col min="1807" max="1808" width="13.54296875" style="4" customWidth="1"/>
    <col min="1809" max="1809" width="24.81640625" style="4" customWidth="1"/>
    <col min="1810" max="1810" width="24" style="4" customWidth="1"/>
    <col min="1811" max="1811" width="23.54296875" style="4" customWidth="1"/>
    <col min="1812" max="1812" width="25.1796875" style="4" customWidth="1"/>
    <col min="1813" max="1813" width="0" style="4" hidden="1" customWidth="1"/>
    <col min="1814" max="1814" width="13.453125" style="4" customWidth="1"/>
    <col min="1815" max="1815" width="8.453125" style="4" customWidth="1"/>
    <col min="1816" max="1816" width="8.81640625" style="4" customWidth="1"/>
    <col min="1817" max="1817" width="8.453125" style="4" customWidth="1"/>
    <col min="1818" max="1818" width="8.1796875" style="4" customWidth="1"/>
    <col min="1819" max="1819" width="14.26953125" style="4" customWidth="1"/>
    <col min="1820" max="1820" width="14.1796875" style="4" customWidth="1"/>
    <col min="1821" max="1821" width="15.1796875" style="4" customWidth="1"/>
    <col min="1822" max="1822" width="12" style="4" bestFit="1" customWidth="1"/>
    <col min="1823" max="1823" width="14.54296875" style="4" bestFit="1" customWidth="1"/>
    <col min="1824" max="2048" width="11.453125" style="4"/>
    <col min="2049" max="2049" width="20.81640625" style="4" customWidth="1"/>
    <col min="2050" max="2051" width="0" style="4" hidden="1" customWidth="1"/>
    <col min="2052" max="2052" width="22.453125" style="4" customWidth="1"/>
    <col min="2053" max="2053" width="10.54296875" style="4" customWidth="1"/>
    <col min="2054" max="2054" width="9.26953125" style="4" bestFit="1" customWidth="1"/>
    <col min="2055" max="2055" width="31.7265625" style="4" customWidth="1"/>
    <col min="2056" max="2056" width="13" style="4" customWidth="1"/>
    <col min="2057" max="2058" width="8.26953125" style="4" customWidth="1"/>
    <col min="2059" max="2059" width="8.81640625" style="4" customWidth="1"/>
    <col min="2060" max="2060" width="7.54296875" style="4" customWidth="1"/>
    <col min="2061" max="2061" width="0" style="4" hidden="1" customWidth="1"/>
    <col min="2062" max="2062" width="13.453125" style="4" bestFit="1" customWidth="1"/>
    <col min="2063" max="2064" width="13.54296875" style="4" customWidth="1"/>
    <col min="2065" max="2065" width="24.81640625" style="4" customWidth="1"/>
    <col min="2066" max="2066" width="24" style="4" customWidth="1"/>
    <col min="2067" max="2067" width="23.54296875" style="4" customWidth="1"/>
    <col min="2068" max="2068" width="25.1796875" style="4" customWidth="1"/>
    <col min="2069" max="2069" width="0" style="4" hidden="1" customWidth="1"/>
    <col min="2070" max="2070" width="13.453125" style="4" customWidth="1"/>
    <col min="2071" max="2071" width="8.453125" style="4" customWidth="1"/>
    <col min="2072" max="2072" width="8.81640625" style="4" customWidth="1"/>
    <col min="2073" max="2073" width="8.453125" style="4" customWidth="1"/>
    <col min="2074" max="2074" width="8.1796875" style="4" customWidth="1"/>
    <col min="2075" max="2075" width="14.26953125" style="4" customWidth="1"/>
    <col min="2076" max="2076" width="14.1796875" style="4" customWidth="1"/>
    <col min="2077" max="2077" width="15.1796875" style="4" customWidth="1"/>
    <col min="2078" max="2078" width="12" style="4" bestFit="1" customWidth="1"/>
    <col min="2079" max="2079" width="14.54296875" style="4" bestFit="1" customWidth="1"/>
    <col min="2080" max="2304" width="11.453125" style="4"/>
    <col min="2305" max="2305" width="20.81640625" style="4" customWidth="1"/>
    <col min="2306" max="2307" width="0" style="4" hidden="1" customWidth="1"/>
    <col min="2308" max="2308" width="22.453125" style="4" customWidth="1"/>
    <col min="2309" max="2309" width="10.54296875" style="4" customWidth="1"/>
    <col min="2310" max="2310" width="9.26953125" style="4" bestFit="1" customWidth="1"/>
    <col min="2311" max="2311" width="31.7265625" style="4" customWidth="1"/>
    <col min="2312" max="2312" width="13" style="4" customWidth="1"/>
    <col min="2313" max="2314" width="8.26953125" style="4" customWidth="1"/>
    <col min="2315" max="2315" width="8.81640625" style="4" customWidth="1"/>
    <col min="2316" max="2316" width="7.54296875" style="4" customWidth="1"/>
    <col min="2317" max="2317" width="0" style="4" hidden="1" customWidth="1"/>
    <col min="2318" max="2318" width="13.453125" style="4" bestFit="1" customWidth="1"/>
    <col min="2319" max="2320" width="13.54296875" style="4" customWidth="1"/>
    <col min="2321" max="2321" width="24.81640625" style="4" customWidth="1"/>
    <col min="2322" max="2322" width="24" style="4" customWidth="1"/>
    <col min="2323" max="2323" width="23.54296875" style="4" customWidth="1"/>
    <col min="2324" max="2324" width="25.1796875" style="4" customWidth="1"/>
    <col min="2325" max="2325" width="0" style="4" hidden="1" customWidth="1"/>
    <col min="2326" max="2326" width="13.453125" style="4" customWidth="1"/>
    <col min="2327" max="2327" width="8.453125" style="4" customWidth="1"/>
    <col min="2328" max="2328" width="8.81640625" style="4" customWidth="1"/>
    <col min="2329" max="2329" width="8.453125" style="4" customWidth="1"/>
    <col min="2330" max="2330" width="8.1796875" style="4" customWidth="1"/>
    <col min="2331" max="2331" width="14.26953125" style="4" customWidth="1"/>
    <col min="2332" max="2332" width="14.1796875" style="4" customWidth="1"/>
    <col min="2333" max="2333" width="15.1796875" style="4" customWidth="1"/>
    <col min="2334" max="2334" width="12" style="4" bestFit="1" customWidth="1"/>
    <col min="2335" max="2335" width="14.54296875" style="4" bestFit="1" customWidth="1"/>
    <col min="2336" max="2560" width="11.453125" style="4"/>
    <col min="2561" max="2561" width="20.81640625" style="4" customWidth="1"/>
    <col min="2562" max="2563" width="0" style="4" hidden="1" customWidth="1"/>
    <col min="2564" max="2564" width="22.453125" style="4" customWidth="1"/>
    <col min="2565" max="2565" width="10.54296875" style="4" customWidth="1"/>
    <col min="2566" max="2566" width="9.26953125" style="4" bestFit="1" customWidth="1"/>
    <col min="2567" max="2567" width="31.7265625" style="4" customWidth="1"/>
    <col min="2568" max="2568" width="13" style="4" customWidth="1"/>
    <col min="2569" max="2570" width="8.26953125" style="4" customWidth="1"/>
    <col min="2571" max="2571" width="8.81640625" style="4" customWidth="1"/>
    <col min="2572" max="2572" width="7.54296875" style="4" customWidth="1"/>
    <col min="2573" max="2573" width="0" style="4" hidden="1" customWidth="1"/>
    <col min="2574" max="2574" width="13.453125" style="4" bestFit="1" customWidth="1"/>
    <col min="2575" max="2576" width="13.54296875" style="4" customWidth="1"/>
    <col min="2577" max="2577" width="24.81640625" style="4" customWidth="1"/>
    <col min="2578" max="2578" width="24" style="4" customWidth="1"/>
    <col min="2579" max="2579" width="23.54296875" style="4" customWidth="1"/>
    <col min="2580" max="2580" width="25.1796875" style="4" customWidth="1"/>
    <col min="2581" max="2581" width="0" style="4" hidden="1" customWidth="1"/>
    <col min="2582" max="2582" width="13.453125" style="4" customWidth="1"/>
    <col min="2583" max="2583" width="8.453125" style="4" customWidth="1"/>
    <col min="2584" max="2584" width="8.81640625" style="4" customWidth="1"/>
    <col min="2585" max="2585" width="8.453125" style="4" customWidth="1"/>
    <col min="2586" max="2586" width="8.1796875" style="4" customWidth="1"/>
    <col min="2587" max="2587" width="14.26953125" style="4" customWidth="1"/>
    <col min="2588" max="2588" width="14.1796875" style="4" customWidth="1"/>
    <col min="2589" max="2589" width="15.1796875" style="4" customWidth="1"/>
    <col min="2590" max="2590" width="12" style="4" bestFit="1" customWidth="1"/>
    <col min="2591" max="2591" width="14.54296875" style="4" bestFit="1" customWidth="1"/>
    <col min="2592" max="2816" width="11.453125" style="4"/>
    <col min="2817" max="2817" width="20.81640625" style="4" customWidth="1"/>
    <col min="2818" max="2819" width="0" style="4" hidden="1" customWidth="1"/>
    <col min="2820" max="2820" width="22.453125" style="4" customWidth="1"/>
    <col min="2821" max="2821" width="10.54296875" style="4" customWidth="1"/>
    <col min="2822" max="2822" width="9.26953125" style="4" bestFit="1" customWidth="1"/>
    <col min="2823" max="2823" width="31.7265625" style="4" customWidth="1"/>
    <col min="2824" max="2824" width="13" style="4" customWidth="1"/>
    <col min="2825" max="2826" width="8.26953125" style="4" customWidth="1"/>
    <col min="2827" max="2827" width="8.81640625" style="4" customWidth="1"/>
    <col min="2828" max="2828" width="7.54296875" style="4" customWidth="1"/>
    <col min="2829" max="2829" width="0" style="4" hidden="1" customWidth="1"/>
    <col min="2830" max="2830" width="13.453125" style="4" bestFit="1" customWidth="1"/>
    <col min="2831" max="2832" width="13.54296875" style="4" customWidth="1"/>
    <col min="2833" max="2833" width="24.81640625" style="4" customWidth="1"/>
    <col min="2834" max="2834" width="24" style="4" customWidth="1"/>
    <col min="2835" max="2835" width="23.54296875" style="4" customWidth="1"/>
    <col min="2836" max="2836" width="25.1796875" style="4" customWidth="1"/>
    <col min="2837" max="2837" width="0" style="4" hidden="1" customWidth="1"/>
    <col min="2838" max="2838" width="13.453125" style="4" customWidth="1"/>
    <col min="2839" max="2839" width="8.453125" style="4" customWidth="1"/>
    <col min="2840" max="2840" width="8.81640625" style="4" customWidth="1"/>
    <col min="2841" max="2841" width="8.453125" style="4" customWidth="1"/>
    <col min="2842" max="2842" width="8.1796875" style="4" customWidth="1"/>
    <col min="2843" max="2843" width="14.26953125" style="4" customWidth="1"/>
    <col min="2844" max="2844" width="14.1796875" style="4" customWidth="1"/>
    <col min="2845" max="2845" width="15.1796875" style="4" customWidth="1"/>
    <col min="2846" max="2846" width="12" style="4" bestFit="1" customWidth="1"/>
    <col min="2847" max="2847" width="14.54296875" style="4" bestFit="1" customWidth="1"/>
    <col min="2848" max="3072" width="11.453125" style="4"/>
    <col min="3073" max="3073" width="20.81640625" style="4" customWidth="1"/>
    <col min="3074" max="3075" width="0" style="4" hidden="1" customWidth="1"/>
    <col min="3076" max="3076" width="22.453125" style="4" customWidth="1"/>
    <col min="3077" max="3077" width="10.54296875" style="4" customWidth="1"/>
    <col min="3078" max="3078" width="9.26953125" style="4" bestFit="1" customWidth="1"/>
    <col min="3079" max="3079" width="31.7265625" style="4" customWidth="1"/>
    <col min="3080" max="3080" width="13" style="4" customWidth="1"/>
    <col min="3081" max="3082" width="8.26953125" style="4" customWidth="1"/>
    <col min="3083" max="3083" width="8.81640625" style="4" customWidth="1"/>
    <col min="3084" max="3084" width="7.54296875" style="4" customWidth="1"/>
    <col min="3085" max="3085" width="0" style="4" hidden="1" customWidth="1"/>
    <col min="3086" max="3086" width="13.453125" style="4" bestFit="1" customWidth="1"/>
    <col min="3087" max="3088" width="13.54296875" style="4" customWidth="1"/>
    <col min="3089" max="3089" width="24.81640625" style="4" customWidth="1"/>
    <col min="3090" max="3090" width="24" style="4" customWidth="1"/>
    <col min="3091" max="3091" width="23.54296875" style="4" customWidth="1"/>
    <col min="3092" max="3092" width="25.1796875" style="4" customWidth="1"/>
    <col min="3093" max="3093" width="0" style="4" hidden="1" customWidth="1"/>
    <col min="3094" max="3094" width="13.453125" style="4" customWidth="1"/>
    <col min="3095" max="3095" width="8.453125" style="4" customWidth="1"/>
    <col min="3096" max="3096" width="8.81640625" style="4" customWidth="1"/>
    <col min="3097" max="3097" width="8.453125" style="4" customWidth="1"/>
    <col min="3098" max="3098" width="8.1796875" style="4" customWidth="1"/>
    <col min="3099" max="3099" width="14.26953125" style="4" customWidth="1"/>
    <col min="3100" max="3100" width="14.1796875" style="4" customWidth="1"/>
    <col min="3101" max="3101" width="15.1796875" style="4" customWidth="1"/>
    <col min="3102" max="3102" width="12" style="4" bestFit="1" customWidth="1"/>
    <col min="3103" max="3103" width="14.54296875" style="4" bestFit="1" customWidth="1"/>
    <col min="3104" max="3328" width="11.453125" style="4"/>
    <col min="3329" max="3329" width="20.81640625" style="4" customWidth="1"/>
    <col min="3330" max="3331" width="0" style="4" hidden="1" customWidth="1"/>
    <col min="3332" max="3332" width="22.453125" style="4" customWidth="1"/>
    <col min="3333" max="3333" width="10.54296875" style="4" customWidth="1"/>
    <col min="3334" max="3334" width="9.26953125" style="4" bestFit="1" customWidth="1"/>
    <col min="3335" max="3335" width="31.7265625" style="4" customWidth="1"/>
    <col min="3336" max="3336" width="13" style="4" customWidth="1"/>
    <col min="3337" max="3338" width="8.26953125" style="4" customWidth="1"/>
    <col min="3339" max="3339" width="8.81640625" style="4" customWidth="1"/>
    <col min="3340" max="3340" width="7.54296875" style="4" customWidth="1"/>
    <col min="3341" max="3341" width="0" style="4" hidden="1" customWidth="1"/>
    <col min="3342" max="3342" width="13.453125" style="4" bestFit="1" customWidth="1"/>
    <col min="3343" max="3344" width="13.54296875" style="4" customWidth="1"/>
    <col min="3345" max="3345" width="24.81640625" style="4" customWidth="1"/>
    <col min="3346" max="3346" width="24" style="4" customWidth="1"/>
    <col min="3347" max="3347" width="23.54296875" style="4" customWidth="1"/>
    <col min="3348" max="3348" width="25.1796875" style="4" customWidth="1"/>
    <col min="3349" max="3349" width="0" style="4" hidden="1" customWidth="1"/>
    <col min="3350" max="3350" width="13.453125" style="4" customWidth="1"/>
    <col min="3351" max="3351" width="8.453125" style="4" customWidth="1"/>
    <col min="3352" max="3352" width="8.81640625" style="4" customWidth="1"/>
    <col min="3353" max="3353" width="8.453125" style="4" customWidth="1"/>
    <col min="3354" max="3354" width="8.1796875" style="4" customWidth="1"/>
    <col min="3355" max="3355" width="14.26953125" style="4" customWidth="1"/>
    <col min="3356" max="3356" width="14.1796875" style="4" customWidth="1"/>
    <col min="3357" max="3357" width="15.1796875" style="4" customWidth="1"/>
    <col min="3358" max="3358" width="12" style="4" bestFit="1" customWidth="1"/>
    <col min="3359" max="3359" width="14.54296875" style="4" bestFit="1" customWidth="1"/>
    <col min="3360" max="3584" width="11.453125" style="4"/>
    <col min="3585" max="3585" width="20.81640625" style="4" customWidth="1"/>
    <col min="3586" max="3587" width="0" style="4" hidden="1" customWidth="1"/>
    <col min="3588" max="3588" width="22.453125" style="4" customWidth="1"/>
    <col min="3589" max="3589" width="10.54296875" style="4" customWidth="1"/>
    <col min="3590" max="3590" width="9.26953125" style="4" bestFit="1" customWidth="1"/>
    <col min="3591" max="3591" width="31.7265625" style="4" customWidth="1"/>
    <col min="3592" max="3592" width="13" style="4" customWidth="1"/>
    <col min="3593" max="3594" width="8.26953125" style="4" customWidth="1"/>
    <col min="3595" max="3595" width="8.81640625" style="4" customWidth="1"/>
    <col min="3596" max="3596" width="7.54296875" style="4" customWidth="1"/>
    <col min="3597" max="3597" width="0" style="4" hidden="1" customWidth="1"/>
    <col min="3598" max="3598" width="13.453125" style="4" bestFit="1" customWidth="1"/>
    <col min="3599" max="3600" width="13.54296875" style="4" customWidth="1"/>
    <col min="3601" max="3601" width="24.81640625" style="4" customWidth="1"/>
    <col min="3602" max="3602" width="24" style="4" customWidth="1"/>
    <col min="3603" max="3603" width="23.54296875" style="4" customWidth="1"/>
    <col min="3604" max="3604" width="25.1796875" style="4" customWidth="1"/>
    <col min="3605" max="3605" width="0" style="4" hidden="1" customWidth="1"/>
    <col min="3606" max="3606" width="13.453125" style="4" customWidth="1"/>
    <col min="3607" max="3607" width="8.453125" style="4" customWidth="1"/>
    <col min="3608" max="3608" width="8.81640625" style="4" customWidth="1"/>
    <col min="3609" max="3609" width="8.453125" style="4" customWidth="1"/>
    <col min="3610" max="3610" width="8.1796875" style="4" customWidth="1"/>
    <col min="3611" max="3611" width="14.26953125" style="4" customWidth="1"/>
    <col min="3612" max="3612" width="14.1796875" style="4" customWidth="1"/>
    <col min="3613" max="3613" width="15.1796875" style="4" customWidth="1"/>
    <col min="3614" max="3614" width="12" style="4" bestFit="1" customWidth="1"/>
    <col min="3615" max="3615" width="14.54296875" style="4" bestFit="1" customWidth="1"/>
    <col min="3616" max="3840" width="11.453125" style="4"/>
    <col min="3841" max="3841" width="20.81640625" style="4" customWidth="1"/>
    <col min="3842" max="3843" width="0" style="4" hidden="1" customWidth="1"/>
    <col min="3844" max="3844" width="22.453125" style="4" customWidth="1"/>
    <col min="3845" max="3845" width="10.54296875" style="4" customWidth="1"/>
    <col min="3846" max="3846" width="9.26953125" style="4" bestFit="1" customWidth="1"/>
    <col min="3847" max="3847" width="31.7265625" style="4" customWidth="1"/>
    <col min="3848" max="3848" width="13" style="4" customWidth="1"/>
    <col min="3849" max="3850" width="8.26953125" style="4" customWidth="1"/>
    <col min="3851" max="3851" width="8.81640625" style="4" customWidth="1"/>
    <col min="3852" max="3852" width="7.54296875" style="4" customWidth="1"/>
    <col min="3853" max="3853" width="0" style="4" hidden="1" customWidth="1"/>
    <col min="3854" max="3854" width="13.453125" style="4" bestFit="1" customWidth="1"/>
    <col min="3855" max="3856" width="13.54296875" style="4" customWidth="1"/>
    <col min="3857" max="3857" width="24.81640625" style="4" customWidth="1"/>
    <col min="3858" max="3858" width="24" style="4" customWidth="1"/>
    <col min="3859" max="3859" width="23.54296875" style="4" customWidth="1"/>
    <col min="3860" max="3860" width="25.1796875" style="4" customWidth="1"/>
    <col min="3861" max="3861" width="0" style="4" hidden="1" customWidth="1"/>
    <col min="3862" max="3862" width="13.453125" style="4" customWidth="1"/>
    <col min="3863" max="3863" width="8.453125" style="4" customWidth="1"/>
    <col min="3864" max="3864" width="8.81640625" style="4" customWidth="1"/>
    <col min="3865" max="3865" width="8.453125" style="4" customWidth="1"/>
    <col min="3866" max="3866" width="8.1796875" style="4" customWidth="1"/>
    <col min="3867" max="3867" width="14.26953125" style="4" customWidth="1"/>
    <col min="3868" max="3868" width="14.1796875" style="4" customWidth="1"/>
    <col min="3869" max="3869" width="15.1796875" style="4" customWidth="1"/>
    <col min="3870" max="3870" width="12" style="4" bestFit="1" customWidth="1"/>
    <col min="3871" max="3871" width="14.54296875" style="4" bestFit="1" customWidth="1"/>
    <col min="3872" max="4096" width="11.453125" style="4"/>
    <col min="4097" max="4097" width="20.81640625" style="4" customWidth="1"/>
    <col min="4098" max="4099" width="0" style="4" hidden="1" customWidth="1"/>
    <col min="4100" max="4100" width="22.453125" style="4" customWidth="1"/>
    <col min="4101" max="4101" width="10.54296875" style="4" customWidth="1"/>
    <col min="4102" max="4102" width="9.26953125" style="4" bestFit="1" customWidth="1"/>
    <col min="4103" max="4103" width="31.7265625" style="4" customWidth="1"/>
    <col min="4104" max="4104" width="13" style="4" customWidth="1"/>
    <col min="4105" max="4106" width="8.26953125" style="4" customWidth="1"/>
    <col min="4107" max="4107" width="8.81640625" style="4" customWidth="1"/>
    <col min="4108" max="4108" width="7.54296875" style="4" customWidth="1"/>
    <col min="4109" max="4109" width="0" style="4" hidden="1" customWidth="1"/>
    <col min="4110" max="4110" width="13.453125" style="4" bestFit="1" customWidth="1"/>
    <col min="4111" max="4112" width="13.54296875" style="4" customWidth="1"/>
    <col min="4113" max="4113" width="24.81640625" style="4" customWidth="1"/>
    <col min="4114" max="4114" width="24" style="4" customWidth="1"/>
    <col min="4115" max="4115" width="23.54296875" style="4" customWidth="1"/>
    <col min="4116" max="4116" width="25.1796875" style="4" customWidth="1"/>
    <col min="4117" max="4117" width="0" style="4" hidden="1" customWidth="1"/>
    <col min="4118" max="4118" width="13.453125" style="4" customWidth="1"/>
    <col min="4119" max="4119" width="8.453125" style="4" customWidth="1"/>
    <col min="4120" max="4120" width="8.81640625" style="4" customWidth="1"/>
    <col min="4121" max="4121" width="8.453125" style="4" customWidth="1"/>
    <col min="4122" max="4122" width="8.1796875" style="4" customWidth="1"/>
    <col min="4123" max="4123" width="14.26953125" style="4" customWidth="1"/>
    <col min="4124" max="4124" width="14.1796875" style="4" customWidth="1"/>
    <col min="4125" max="4125" width="15.1796875" style="4" customWidth="1"/>
    <col min="4126" max="4126" width="12" style="4" bestFit="1" customWidth="1"/>
    <col min="4127" max="4127" width="14.54296875" style="4" bestFit="1" customWidth="1"/>
    <col min="4128" max="4352" width="11.453125" style="4"/>
    <col min="4353" max="4353" width="20.81640625" style="4" customWidth="1"/>
    <col min="4354" max="4355" width="0" style="4" hidden="1" customWidth="1"/>
    <col min="4356" max="4356" width="22.453125" style="4" customWidth="1"/>
    <col min="4357" max="4357" width="10.54296875" style="4" customWidth="1"/>
    <col min="4358" max="4358" width="9.26953125" style="4" bestFit="1" customWidth="1"/>
    <col min="4359" max="4359" width="31.7265625" style="4" customWidth="1"/>
    <col min="4360" max="4360" width="13" style="4" customWidth="1"/>
    <col min="4361" max="4362" width="8.26953125" style="4" customWidth="1"/>
    <col min="4363" max="4363" width="8.81640625" style="4" customWidth="1"/>
    <col min="4364" max="4364" width="7.54296875" style="4" customWidth="1"/>
    <col min="4365" max="4365" width="0" style="4" hidden="1" customWidth="1"/>
    <col min="4366" max="4366" width="13.453125" style="4" bestFit="1" customWidth="1"/>
    <col min="4367" max="4368" width="13.54296875" style="4" customWidth="1"/>
    <col min="4369" max="4369" width="24.81640625" style="4" customWidth="1"/>
    <col min="4370" max="4370" width="24" style="4" customWidth="1"/>
    <col min="4371" max="4371" width="23.54296875" style="4" customWidth="1"/>
    <col min="4372" max="4372" width="25.1796875" style="4" customWidth="1"/>
    <col min="4373" max="4373" width="0" style="4" hidden="1" customWidth="1"/>
    <col min="4374" max="4374" width="13.453125" style="4" customWidth="1"/>
    <col min="4375" max="4375" width="8.453125" style="4" customWidth="1"/>
    <col min="4376" max="4376" width="8.81640625" style="4" customWidth="1"/>
    <col min="4377" max="4377" width="8.453125" style="4" customWidth="1"/>
    <col min="4378" max="4378" width="8.1796875" style="4" customWidth="1"/>
    <col min="4379" max="4379" width="14.26953125" style="4" customWidth="1"/>
    <col min="4380" max="4380" width="14.1796875" style="4" customWidth="1"/>
    <col min="4381" max="4381" width="15.1796875" style="4" customWidth="1"/>
    <col min="4382" max="4382" width="12" style="4" bestFit="1" customWidth="1"/>
    <col min="4383" max="4383" width="14.54296875" style="4" bestFit="1" customWidth="1"/>
    <col min="4384" max="4608" width="11.453125" style="4"/>
    <col min="4609" max="4609" width="20.81640625" style="4" customWidth="1"/>
    <col min="4610" max="4611" width="0" style="4" hidden="1" customWidth="1"/>
    <col min="4612" max="4612" width="22.453125" style="4" customWidth="1"/>
    <col min="4613" max="4613" width="10.54296875" style="4" customWidth="1"/>
    <col min="4614" max="4614" width="9.26953125" style="4" bestFit="1" customWidth="1"/>
    <col min="4615" max="4615" width="31.7265625" style="4" customWidth="1"/>
    <col min="4616" max="4616" width="13" style="4" customWidth="1"/>
    <col min="4617" max="4618" width="8.26953125" style="4" customWidth="1"/>
    <col min="4619" max="4619" width="8.81640625" style="4" customWidth="1"/>
    <col min="4620" max="4620" width="7.54296875" style="4" customWidth="1"/>
    <col min="4621" max="4621" width="0" style="4" hidden="1" customWidth="1"/>
    <col min="4622" max="4622" width="13.453125" style="4" bestFit="1" customWidth="1"/>
    <col min="4623" max="4624" width="13.54296875" style="4" customWidth="1"/>
    <col min="4625" max="4625" width="24.81640625" style="4" customWidth="1"/>
    <col min="4626" max="4626" width="24" style="4" customWidth="1"/>
    <col min="4627" max="4627" width="23.54296875" style="4" customWidth="1"/>
    <col min="4628" max="4628" width="25.1796875" style="4" customWidth="1"/>
    <col min="4629" max="4629" width="0" style="4" hidden="1" customWidth="1"/>
    <col min="4630" max="4630" width="13.453125" style="4" customWidth="1"/>
    <col min="4631" max="4631" width="8.453125" style="4" customWidth="1"/>
    <col min="4632" max="4632" width="8.81640625" style="4" customWidth="1"/>
    <col min="4633" max="4633" width="8.453125" style="4" customWidth="1"/>
    <col min="4634" max="4634" width="8.1796875" style="4" customWidth="1"/>
    <col min="4635" max="4635" width="14.26953125" style="4" customWidth="1"/>
    <col min="4636" max="4636" width="14.1796875" style="4" customWidth="1"/>
    <col min="4637" max="4637" width="15.1796875" style="4" customWidth="1"/>
    <col min="4638" max="4638" width="12" style="4" bestFit="1" customWidth="1"/>
    <col min="4639" max="4639" width="14.54296875" style="4" bestFit="1" customWidth="1"/>
    <col min="4640" max="4864" width="11.453125" style="4"/>
    <col min="4865" max="4865" width="20.81640625" style="4" customWidth="1"/>
    <col min="4866" max="4867" width="0" style="4" hidden="1" customWidth="1"/>
    <col min="4868" max="4868" width="22.453125" style="4" customWidth="1"/>
    <col min="4869" max="4869" width="10.54296875" style="4" customWidth="1"/>
    <col min="4870" max="4870" width="9.26953125" style="4" bestFit="1" customWidth="1"/>
    <col min="4871" max="4871" width="31.7265625" style="4" customWidth="1"/>
    <col min="4872" max="4872" width="13" style="4" customWidth="1"/>
    <col min="4873" max="4874" width="8.26953125" style="4" customWidth="1"/>
    <col min="4875" max="4875" width="8.81640625" style="4" customWidth="1"/>
    <col min="4876" max="4876" width="7.54296875" style="4" customWidth="1"/>
    <col min="4877" max="4877" width="0" style="4" hidden="1" customWidth="1"/>
    <col min="4878" max="4878" width="13.453125" style="4" bestFit="1" customWidth="1"/>
    <col min="4879" max="4880" width="13.54296875" style="4" customWidth="1"/>
    <col min="4881" max="4881" width="24.81640625" style="4" customWidth="1"/>
    <col min="4882" max="4882" width="24" style="4" customWidth="1"/>
    <col min="4883" max="4883" width="23.54296875" style="4" customWidth="1"/>
    <col min="4884" max="4884" width="25.1796875" style="4" customWidth="1"/>
    <col min="4885" max="4885" width="0" style="4" hidden="1" customWidth="1"/>
    <col min="4886" max="4886" width="13.453125" style="4" customWidth="1"/>
    <col min="4887" max="4887" width="8.453125" style="4" customWidth="1"/>
    <col min="4888" max="4888" width="8.81640625" style="4" customWidth="1"/>
    <col min="4889" max="4889" width="8.453125" style="4" customWidth="1"/>
    <col min="4890" max="4890" width="8.1796875" style="4" customWidth="1"/>
    <col min="4891" max="4891" width="14.26953125" style="4" customWidth="1"/>
    <col min="4892" max="4892" width="14.1796875" style="4" customWidth="1"/>
    <col min="4893" max="4893" width="15.1796875" style="4" customWidth="1"/>
    <col min="4894" max="4894" width="12" style="4" bestFit="1" customWidth="1"/>
    <col min="4895" max="4895" width="14.54296875" style="4" bestFit="1" customWidth="1"/>
    <col min="4896" max="5120" width="11.453125" style="4"/>
    <col min="5121" max="5121" width="20.81640625" style="4" customWidth="1"/>
    <col min="5122" max="5123" width="0" style="4" hidden="1" customWidth="1"/>
    <col min="5124" max="5124" width="22.453125" style="4" customWidth="1"/>
    <col min="5125" max="5125" width="10.54296875" style="4" customWidth="1"/>
    <col min="5126" max="5126" width="9.26953125" style="4" bestFit="1" customWidth="1"/>
    <col min="5127" max="5127" width="31.7265625" style="4" customWidth="1"/>
    <col min="5128" max="5128" width="13" style="4" customWidth="1"/>
    <col min="5129" max="5130" width="8.26953125" style="4" customWidth="1"/>
    <col min="5131" max="5131" width="8.81640625" style="4" customWidth="1"/>
    <col min="5132" max="5132" width="7.54296875" style="4" customWidth="1"/>
    <col min="5133" max="5133" width="0" style="4" hidden="1" customWidth="1"/>
    <col min="5134" max="5134" width="13.453125" style="4" bestFit="1" customWidth="1"/>
    <col min="5135" max="5136" width="13.54296875" style="4" customWidth="1"/>
    <col min="5137" max="5137" width="24.81640625" style="4" customWidth="1"/>
    <col min="5138" max="5138" width="24" style="4" customWidth="1"/>
    <col min="5139" max="5139" width="23.54296875" style="4" customWidth="1"/>
    <col min="5140" max="5140" width="25.1796875" style="4" customWidth="1"/>
    <col min="5141" max="5141" width="0" style="4" hidden="1" customWidth="1"/>
    <col min="5142" max="5142" width="13.453125" style="4" customWidth="1"/>
    <col min="5143" max="5143" width="8.453125" style="4" customWidth="1"/>
    <col min="5144" max="5144" width="8.81640625" style="4" customWidth="1"/>
    <col min="5145" max="5145" width="8.453125" style="4" customWidth="1"/>
    <col min="5146" max="5146" width="8.1796875" style="4" customWidth="1"/>
    <col min="5147" max="5147" width="14.26953125" style="4" customWidth="1"/>
    <col min="5148" max="5148" width="14.1796875" style="4" customWidth="1"/>
    <col min="5149" max="5149" width="15.1796875" style="4" customWidth="1"/>
    <col min="5150" max="5150" width="12" style="4" bestFit="1" customWidth="1"/>
    <col min="5151" max="5151" width="14.54296875" style="4" bestFit="1" customWidth="1"/>
    <col min="5152" max="5376" width="11.453125" style="4"/>
    <col min="5377" max="5377" width="20.81640625" style="4" customWidth="1"/>
    <col min="5378" max="5379" width="0" style="4" hidden="1" customWidth="1"/>
    <col min="5380" max="5380" width="22.453125" style="4" customWidth="1"/>
    <col min="5381" max="5381" width="10.54296875" style="4" customWidth="1"/>
    <col min="5382" max="5382" width="9.26953125" style="4" bestFit="1" customWidth="1"/>
    <col min="5383" max="5383" width="31.7265625" style="4" customWidth="1"/>
    <col min="5384" max="5384" width="13" style="4" customWidth="1"/>
    <col min="5385" max="5386" width="8.26953125" style="4" customWidth="1"/>
    <col min="5387" max="5387" width="8.81640625" style="4" customWidth="1"/>
    <col min="5388" max="5388" width="7.54296875" style="4" customWidth="1"/>
    <col min="5389" max="5389" width="0" style="4" hidden="1" customWidth="1"/>
    <col min="5390" max="5390" width="13.453125" style="4" bestFit="1" customWidth="1"/>
    <col min="5391" max="5392" width="13.54296875" style="4" customWidth="1"/>
    <col min="5393" max="5393" width="24.81640625" style="4" customWidth="1"/>
    <col min="5394" max="5394" width="24" style="4" customWidth="1"/>
    <col min="5395" max="5395" width="23.54296875" style="4" customWidth="1"/>
    <col min="5396" max="5396" width="25.1796875" style="4" customWidth="1"/>
    <col min="5397" max="5397" width="0" style="4" hidden="1" customWidth="1"/>
    <col min="5398" max="5398" width="13.453125" style="4" customWidth="1"/>
    <col min="5399" max="5399" width="8.453125" style="4" customWidth="1"/>
    <col min="5400" max="5400" width="8.81640625" style="4" customWidth="1"/>
    <col min="5401" max="5401" width="8.453125" style="4" customWidth="1"/>
    <col min="5402" max="5402" width="8.1796875" style="4" customWidth="1"/>
    <col min="5403" max="5403" width="14.26953125" style="4" customWidth="1"/>
    <col min="5404" max="5404" width="14.1796875" style="4" customWidth="1"/>
    <col min="5405" max="5405" width="15.1796875" style="4" customWidth="1"/>
    <col min="5406" max="5406" width="12" style="4" bestFit="1" customWidth="1"/>
    <col min="5407" max="5407" width="14.54296875" style="4" bestFit="1" customWidth="1"/>
    <col min="5408" max="5632" width="11.453125" style="4"/>
    <col min="5633" max="5633" width="20.81640625" style="4" customWidth="1"/>
    <col min="5634" max="5635" width="0" style="4" hidden="1" customWidth="1"/>
    <col min="5636" max="5636" width="22.453125" style="4" customWidth="1"/>
    <col min="5637" max="5637" width="10.54296875" style="4" customWidth="1"/>
    <col min="5638" max="5638" width="9.26953125" style="4" bestFit="1" customWidth="1"/>
    <col min="5639" max="5639" width="31.7265625" style="4" customWidth="1"/>
    <col min="5640" max="5640" width="13" style="4" customWidth="1"/>
    <col min="5641" max="5642" width="8.26953125" style="4" customWidth="1"/>
    <col min="5643" max="5643" width="8.81640625" style="4" customWidth="1"/>
    <col min="5644" max="5644" width="7.54296875" style="4" customWidth="1"/>
    <col min="5645" max="5645" width="0" style="4" hidden="1" customWidth="1"/>
    <col min="5646" max="5646" width="13.453125" style="4" bestFit="1" customWidth="1"/>
    <col min="5647" max="5648" width="13.54296875" style="4" customWidth="1"/>
    <col min="5649" max="5649" width="24.81640625" style="4" customWidth="1"/>
    <col min="5650" max="5650" width="24" style="4" customWidth="1"/>
    <col min="5651" max="5651" width="23.54296875" style="4" customWidth="1"/>
    <col min="5652" max="5652" width="25.1796875" style="4" customWidth="1"/>
    <col min="5653" max="5653" width="0" style="4" hidden="1" customWidth="1"/>
    <col min="5654" max="5654" width="13.453125" style="4" customWidth="1"/>
    <col min="5655" max="5655" width="8.453125" style="4" customWidth="1"/>
    <col min="5656" max="5656" width="8.81640625" style="4" customWidth="1"/>
    <col min="5657" max="5657" width="8.453125" style="4" customWidth="1"/>
    <col min="5658" max="5658" width="8.1796875" style="4" customWidth="1"/>
    <col min="5659" max="5659" width="14.26953125" style="4" customWidth="1"/>
    <col min="5660" max="5660" width="14.1796875" style="4" customWidth="1"/>
    <col min="5661" max="5661" width="15.1796875" style="4" customWidth="1"/>
    <col min="5662" max="5662" width="12" style="4" bestFit="1" customWidth="1"/>
    <col min="5663" max="5663" width="14.54296875" style="4" bestFit="1" customWidth="1"/>
    <col min="5664" max="5888" width="11.453125" style="4"/>
    <col min="5889" max="5889" width="20.81640625" style="4" customWidth="1"/>
    <col min="5890" max="5891" width="0" style="4" hidden="1" customWidth="1"/>
    <col min="5892" max="5892" width="22.453125" style="4" customWidth="1"/>
    <col min="5893" max="5893" width="10.54296875" style="4" customWidth="1"/>
    <col min="5894" max="5894" width="9.26953125" style="4" bestFit="1" customWidth="1"/>
    <col min="5895" max="5895" width="31.7265625" style="4" customWidth="1"/>
    <col min="5896" max="5896" width="13" style="4" customWidth="1"/>
    <col min="5897" max="5898" width="8.26953125" style="4" customWidth="1"/>
    <col min="5899" max="5899" width="8.81640625" style="4" customWidth="1"/>
    <col min="5900" max="5900" width="7.54296875" style="4" customWidth="1"/>
    <col min="5901" max="5901" width="0" style="4" hidden="1" customWidth="1"/>
    <col min="5902" max="5902" width="13.453125" style="4" bestFit="1" customWidth="1"/>
    <col min="5903" max="5904" width="13.54296875" style="4" customWidth="1"/>
    <col min="5905" max="5905" width="24.81640625" style="4" customWidth="1"/>
    <col min="5906" max="5906" width="24" style="4" customWidth="1"/>
    <col min="5907" max="5907" width="23.54296875" style="4" customWidth="1"/>
    <col min="5908" max="5908" width="25.1796875" style="4" customWidth="1"/>
    <col min="5909" max="5909" width="0" style="4" hidden="1" customWidth="1"/>
    <col min="5910" max="5910" width="13.453125" style="4" customWidth="1"/>
    <col min="5911" max="5911" width="8.453125" style="4" customWidth="1"/>
    <col min="5912" max="5912" width="8.81640625" style="4" customWidth="1"/>
    <col min="5913" max="5913" width="8.453125" style="4" customWidth="1"/>
    <col min="5914" max="5914" width="8.1796875" style="4" customWidth="1"/>
    <col min="5915" max="5915" width="14.26953125" style="4" customWidth="1"/>
    <col min="5916" max="5916" width="14.1796875" style="4" customWidth="1"/>
    <col min="5917" max="5917" width="15.1796875" style="4" customWidth="1"/>
    <col min="5918" max="5918" width="12" style="4" bestFit="1" customWidth="1"/>
    <col min="5919" max="5919" width="14.54296875" style="4" bestFit="1" customWidth="1"/>
    <col min="5920" max="6144" width="11.453125" style="4"/>
    <col min="6145" max="6145" width="20.81640625" style="4" customWidth="1"/>
    <col min="6146" max="6147" width="0" style="4" hidden="1" customWidth="1"/>
    <col min="6148" max="6148" width="22.453125" style="4" customWidth="1"/>
    <col min="6149" max="6149" width="10.54296875" style="4" customWidth="1"/>
    <col min="6150" max="6150" width="9.26953125" style="4" bestFit="1" customWidth="1"/>
    <col min="6151" max="6151" width="31.7265625" style="4" customWidth="1"/>
    <col min="6152" max="6152" width="13" style="4" customWidth="1"/>
    <col min="6153" max="6154" width="8.26953125" style="4" customWidth="1"/>
    <col min="6155" max="6155" width="8.81640625" style="4" customWidth="1"/>
    <col min="6156" max="6156" width="7.54296875" style="4" customWidth="1"/>
    <col min="6157" max="6157" width="0" style="4" hidden="1" customWidth="1"/>
    <col min="6158" max="6158" width="13.453125" style="4" bestFit="1" customWidth="1"/>
    <col min="6159" max="6160" width="13.54296875" style="4" customWidth="1"/>
    <col min="6161" max="6161" width="24.81640625" style="4" customWidth="1"/>
    <col min="6162" max="6162" width="24" style="4" customWidth="1"/>
    <col min="6163" max="6163" width="23.54296875" style="4" customWidth="1"/>
    <col min="6164" max="6164" width="25.1796875" style="4" customWidth="1"/>
    <col min="6165" max="6165" width="0" style="4" hidden="1" customWidth="1"/>
    <col min="6166" max="6166" width="13.453125" style="4" customWidth="1"/>
    <col min="6167" max="6167" width="8.453125" style="4" customWidth="1"/>
    <col min="6168" max="6168" width="8.81640625" style="4" customWidth="1"/>
    <col min="6169" max="6169" width="8.453125" style="4" customWidth="1"/>
    <col min="6170" max="6170" width="8.1796875" style="4" customWidth="1"/>
    <col min="6171" max="6171" width="14.26953125" style="4" customWidth="1"/>
    <col min="6172" max="6172" width="14.1796875" style="4" customWidth="1"/>
    <col min="6173" max="6173" width="15.1796875" style="4" customWidth="1"/>
    <col min="6174" max="6174" width="12" style="4" bestFit="1" customWidth="1"/>
    <col min="6175" max="6175" width="14.54296875" style="4" bestFit="1" customWidth="1"/>
    <col min="6176" max="6400" width="11.453125" style="4"/>
    <col min="6401" max="6401" width="20.81640625" style="4" customWidth="1"/>
    <col min="6402" max="6403" width="0" style="4" hidden="1" customWidth="1"/>
    <col min="6404" max="6404" width="22.453125" style="4" customWidth="1"/>
    <col min="6405" max="6405" width="10.54296875" style="4" customWidth="1"/>
    <col min="6406" max="6406" width="9.26953125" style="4" bestFit="1" customWidth="1"/>
    <col min="6407" max="6407" width="31.7265625" style="4" customWidth="1"/>
    <col min="6408" max="6408" width="13" style="4" customWidth="1"/>
    <col min="6409" max="6410" width="8.26953125" style="4" customWidth="1"/>
    <col min="6411" max="6411" width="8.81640625" style="4" customWidth="1"/>
    <col min="6412" max="6412" width="7.54296875" style="4" customWidth="1"/>
    <col min="6413" max="6413" width="0" style="4" hidden="1" customWidth="1"/>
    <col min="6414" max="6414" width="13.453125" style="4" bestFit="1" customWidth="1"/>
    <col min="6415" max="6416" width="13.54296875" style="4" customWidth="1"/>
    <col min="6417" max="6417" width="24.81640625" style="4" customWidth="1"/>
    <col min="6418" max="6418" width="24" style="4" customWidth="1"/>
    <col min="6419" max="6419" width="23.54296875" style="4" customWidth="1"/>
    <col min="6420" max="6420" width="25.1796875" style="4" customWidth="1"/>
    <col min="6421" max="6421" width="0" style="4" hidden="1" customWidth="1"/>
    <col min="6422" max="6422" width="13.453125" style="4" customWidth="1"/>
    <col min="6423" max="6423" width="8.453125" style="4" customWidth="1"/>
    <col min="6424" max="6424" width="8.81640625" style="4" customWidth="1"/>
    <col min="6425" max="6425" width="8.453125" style="4" customWidth="1"/>
    <col min="6426" max="6426" width="8.1796875" style="4" customWidth="1"/>
    <col min="6427" max="6427" width="14.26953125" style="4" customWidth="1"/>
    <col min="6428" max="6428" width="14.1796875" style="4" customWidth="1"/>
    <col min="6429" max="6429" width="15.1796875" style="4" customWidth="1"/>
    <col min="6430" max="6430" width="12" style="4" bestFit="1" customWidth="1"/>
    <col min="6431" max="6431" width="14.54296875" style="4" bestFit="1" customWidth="1"/>
    <col min="6432" max="6656" width="11.453125" style="4"/>
    <col min="6657" max="6657" width="20.81640625" style="4" customWidth="1"/>
    <col min="6658" max="6659" width="0" style="4" hidden="1" customWidth="1"/>
    <col min="6660" max="6660" width="22.453125" style="4" customWidth="1"/>
    <col min="6661" max="6661" width="10.54296875" style="4" customWidth="1"/>
    <col min="6662" max="6662" width="9.26953125" style="4" bestFit="1" customWidth="1"/>
    <col min="6663" max="6663" width="31.7265625" style="4" customWidth="1"/>
    <col min="6664" max="6664" width="13" style="4" customWidth="1"/>
    <col min="6665" max="6666" width="8.26953125" style="4" customWidth="1"/>
    <col min="6667" max="6667" width="8.81640625" style="4" customWidth="1"/>
    <col min="6668" max="6668" width="7.54296875" style="4" customWidth="1"/>
    <col min="6669" max="6669" width="0" style="4" hidden="1" customWidth="1"/>
    <col min="6670" max="6670" width="13.453125" style="4" bestFit="1" customWidth="1"/>
    <col min="6671" max="6672" width="13.54296875" style="4" customWidth="1"/>
    <col min="6673" max="6673" width="24.81640625" style="4" customWidth="1"/>
    <col min="6674" max="6674" width="24" style="4" customWidth="1"/>
    <col min="6675" max="6675" width="23.54296875" style="4" customWidth="1"/>
    <col min="6676" max="6676" width="25.1796875" style="4" customWidth="1"/>
    <col min="6677" max="6677" width="0" style="4" hidden="1" customWidth="1"/>
    <col min="6678" max="6678" width="13.453125" style="4" customWidth="1"/>
    <col min="6679" max="6679" width="8.453125" style="4" customWidth="1"/>
    <col min="6680" max="6680" width="8.81640625" style="4" customWidth="1"/>
    <col min="6681" max="6681" width="8.453125" style="4" customWidth="1"/>
    <col min="6682" max="6682" width="8.1796875" style="4" customWidth="1"/>
    <col min="6683" max="6683" width="14.26953125" style="4" customWidth="1"/>
    <col min="6684" max="6684" width="14.1796875" style="4" customWidth="1"/>
    <col min="6685" max="6685" width="15.1796875" style="4" customWidth="1"/>
    <col min="6686" max="6686" width="12" style="4" bestFit="1" customWidth="1"/>
    <col min="6687" max="6687" width="14.54296875" style="4" bestFit="1" customWidth="1"/>
    <col min="6688" max="6912" width="11.453125" style="4"/>
    <col min="6913" max="6913" width="20.81640625" style="4" customWidth="1"/>
    <col min="6914" max="6915" width="0" style="4" hidden="1" customWidth="1"/>
    <col min="6916" max="6916" width="22.453125" style="4" customWidth="1"/>
    <col min="6917" max="6917" width="10.54296875" style="4" customWidth="1"/>
    <col min="6918" max="6918" width="9.26953125" style="4" bestFit="1" customWidth="1"/>
    <col min="6919" max="6919" width="31.7265625" style="4" customWidth="1"/>
    <col min="6920" max="6920" width="13" style="4" customWidth="1"/>
    <col min="6921" max="6922" width="8.26953125" style="4" customWidth="1"/>
    <col min="6923" max="6923" width="8.81640625" style="4" customWidth="1"/>
    <col min="6924" max="6924" width="7.54296875" style="4" customWidth="1"/>
    <col min="6925" max="6925" width="0" style="4" hidden="1" customWidth="1"/>
    <col min="6926" max="6926" width="13.453125" style="4" bestFit="1" customWidth="1"/>
    <col min="6927" max="6928" width="13.54296875" style="4" customWidth="1"/>
    <col min="6929" max="6929" width="24.81640625" style="4" customWidth="1"/>
    <col min="6930" max="6930" width="24" style="4" customWidth="1"/>
    <col min="6931" max="6931" width="23.54296875" style="4" customWidth="1"/>
    <col min="6932" max="6932" width="25.1796875" style="4" customWidth="1"/>
    <col min="6933" max="6933" width="0" style="4" hidden="1" customWidth="1"/>
    <col min="6934" max="6934" width="13.453125" style="4" customWidth="1"/>
    <col min="6935" max="6935" width="8.453125" style="4" customWidth="1"/>
    <col min="6936" max="6936" width="8.81640625" style="4" customWidth="1"/>
    <col min="6937" max="6937" width="8.453125" style="4" customWidth="1"/>
    <col min="6938" max="6938" width="8.1796875" style="4" customWidth="1"/>
    <col min="6939" max="6939" width="14.26953125" style="4" customWidth="1"/>
    <col min="6940" max="6940" width="14.1796875" style="4" customWidth="1"/>
    <col min="6941" max="6941" width="15.1796875" style="4" customWidth="1"/>
    <col min="6942" max="6942" width="12" style="4" bestFit="1" customWidth="1"/>
    <col min="6943" max="6943" width="14.54296875" style="4" bestFit="1" customWidth="1"/>
    <col min="6944" max="7168" width="11.453125" style="4"/>
    <col min="7169" max="7169" width="20.81640625" style="4" customWidth="1"/>
    <col min="7170" max="7171" width="0" style="4" hidden="1" customWidth="1"/>
    <col min="7172" max="7172" width="22.453125" style="4" customWidth="1"/>
    <col min="7173" max="7173" width="10.54296875" style="4" customWidth="1"/>
    <col min="7174" max="7174" width="9.26953125" style="4" bestFit="1" customWidth="1"/>
    <col min="7175" max="7175" width="31.7265625" style="4" customWidth="1"/>
    <col min="7176" max="7176" width="13" style="4" customWidth="1"/>
    <col min="7177" max="7178" width="8.26953125" style="4" customWidth="1"/>
    <col min="7179" max="7179" width="8.81640625" style="4" customWidth="1"/>
    <col min="7180" max="7180" width="7.54296875" style="4" customWidth="1"/>
    <col min="7181" max="7181" width="0" style="4" hidden="1" customWidth="1"/>
    <col min="7182" max="7182" width="13.453125" style="4" bestFit="1" customWidth="1"/>
    <col min="7183" max="7184" width="13.54296875" style="4" customWidth="1"/>
    <col min="7185" max="7185" width="24.81640625" style="4" customWidth="1"/>
    <col min="7186" max="7186" width="24" style="4" customWidth="1"/>
    <col min="7187" max="7187" width="23.54296875" style="4" customWidth="1"/>
    <col min="7188" max="7188" width="25.1796875" style="4" customWidth="1"/>
    <col min="7189" max="7189" width="0" style="4" hidden="1" customWidth="1"/>
    <col min="7190" max="7190" width="13.453125" style="4" customWidth="1"/>
    <col min="7191" max="7191" width="8.453125" style="4" customWidth="1"/>
    <col min="7192" max="7192" width="8.81640625" style="4" customWidth="1"/>
    <col min="7193" max="7193" width="8.453125" style="4" customWidth="1"/>
    <col min="7194" max="7194" width="8.1796875" style="4" customWidth="1"/>
    <col min="7195" max="7195" width="14.26953125" style="4" customWidth="1"/>
    <col min="7196" max="7196" width="14.1796875" style="4" customWidth="1"/>
    <col min="7197" max="7197" width="15.1796875" style="4" customWidth="1"/>
    <col min="7198" max="7198" width="12" style="4" bestFit="1" customWidth="1"/>
    <col min="7199" max="7199" width="14.54296875" style="4" bestFit="1" customWidth="1"/>
    <col min="7200" max="7424" width="11.453125" style="4"/>
    <col min="7425" max="7425" width="20.81640625" style="4" customWidth="1"/>
    <col min="7426" max="7427" width="0" style="4" hidden="1" customWidth="1"/>
    <col min="7428" max="7428" width="22.453125" style="4" customWidth="1"/>
    <col min="7429" max="7429" width="10.54296875" style="4" customWidth="1"/>
    <col min="7430" max="7430" width="9.26953125" style="4" bestFit="1" customWidth="1"/>
    <col min="7431" max="7431" width="31.7265625" style="4" customWidth="1"/>
    <col min="7432" max="7432" width="13" style="4" customWidth="1"/>
    <col min="7433" max="7434" width="8.26953125" style="4" customWidth="1"/>
    <col min="7435" max="7435" width="8.81640625" style="4" customWidth="1"/>
    <col min="7436" max="7436" width="7.54296875" style="4" customWidth="1"/>
    <col min="7437" max="7437" width="0" style="4" hidden="1" customWidth="1"/>
    <col min="7438" max="7438" width="13.453125" style="4" bestFit="1" customWidth="1"/>
    <col min="7439" max="7440" width="13.54296875" style="4" customWidth="1"/>
    <col min="7441" max="7441" width="24.81640625" style="4" customWidth="1"/>
    <col min="7442" max="7442" width="24" style="4" customWidth="1"/>
    <col min="7443" max="7443" width="23.54296875" style="4" customWidth="1"/>
    <col min="7444" max="7444" width="25.1796875" style="4" customWidth="1"/>
    <col min="7445" max="7445" width="0" style="4" hidden="1" customWidth="1"/>
    <col min="7446" max="7446" width="13.453125" style="4" customWidth="1"/>
    <col min="7447" max="7447" width="8.453125" style="4" customWidth="1"/>
    <col min="7448" max="7448" width="8.81640625" style="4" customWidth="1"/>
    <col min="7449" max="7449" width="8.453125" style="4" customWidth="1"/>
    <col min="7450" max="7450" width="8.1796875" style="4" customWidth="1"/>
    <col min="7451" max="7451" width="14.26953125" style="4" customWidth="1"/>
    <col min="7452" max="7452" width="14.1796875" style="4" customWidth="1"/>
    <col min="7453" max="7453" width="15.1796875" style="4" customWidth="1"/>
    <col min="7454" max="7454" width="12" style="4" bestFit="1" customWidth="1"/>
    <col min="7455" max="7455" width="14.54296875" style="4" bestFit="1" customWidth="1"/>
    <col min="7456" max="7680" width="11.453125" style="4"/>
    <col min="7681" max="7681" width="20.81640625" style="4" customWidth="1"/>
    <col min="7682" max="7683" width="0" style="4" hidden="1" customWidth="1"/>
    <col min="7684" max="7684" width="22.453125" style="4" customWidth="1"/>
    <col min="7685" max="7685" width="10.54296875" style="4" customWidth="1"/>
    <col min="7686" max="7686" width="9.26953125" style="4" bestFit="1" customWidth="1"/>
    <col min="7687" max="7687" width="31.7265625" style="4" customWidth="1"/>
    <col min="7688" max="7688" width="13" style="4" customWidth="1"/>
    <col min="7689" max="7690" width="8.26953125" style="4" customWidth="1"/>
    <col min="7691" max="7691" width="8.81640625" style="4" customWidth="1"/>
    <col min="7692" max="7692" width="7.54296875" style="4" customWidth="1"/>
    <col min="7693" max="7693" width="0" style="4" hidden="1" customWidth="1"/>
    <col min="7694" max="7694" width="13.453125" style="4" bestFit="1" customWidth="1"/>
    <col min="7695" max="7696" width="13.54296875" style="4" customWidth="1"/>
    <col min="7697" max="7697" width="24.81640625" style="4" customWidth="1"/>
    <col min="7698" max="7698" width="24" style="4" customWidth="1"/>
    <col min="7699" max="7699" width="23.54296875" style="4" customWidth="1"/>
    <col min="7700" max="7700" width="25.1796875" style="4" customWidth="1"/>
    <col min="7701" max="7701" width="0" style="4" hidden="1" customWidth="1"/>
    <col min="7702" max="7702" width="13.453125" style="4" customWidth="1"/>
    <col min="7703" max="7703" width="8.453125" style="4" customWidth="1"/>
    <col min="7704" max="7704" width="8.81640625" style="4" customWidth="1"/>
    <col min="7705" max="7705" width="8.453125" style="4" customWidth="1"/>
    <col min="7706" max="7706" width="8.1796875" style="4" customWidth="1"/>
    <col min="7707" max="7707" width="14.26953125" style="4" customWidth="1"/>
    <col min="7708" max="7708" width="14.1796875" style="4" customWidth="1"/>
    <col min="7709" max="7709" width="15.1796875" style="4" customWidth="1"/>
    <col min="7710" max="7710" width="12" style="4" bestFit="1" customWidth="1"/>
    <col min="7711" max="7711" width="14.54296875" style="4" bestFit="1" customWidth="1"/>
    <col min="7712" max="7936" width="11.453125" style="4"/>
    <col min="7937" max="7937" width="20.81640625" style="4" customWidth="1"/>
    <col min="7938" max="7939" width="0" style="4" hidden="1" customWidth="1"/>
    <col min="7940" max="7940" width="22.453125" style="4" customWidth="1"/>
    <col min="7941" max="7941" width="10.54296875" style="4" customWidth="1"/>
    <col min="7942" max="7942" width="9.26953125" style="4" bestFit="1" customWidth="1"/>
    <col min="7943" max="7943" width="31.7265625" style="4" customWidth="1"/>
    <col min="7944" max="7944" width="13" style="4" customWidth="1"/>
    <col min="7945" max="7946" width="8.26953125" style="4" customWidth="1"/>
    <col min="7947" max="7947" width="8.81640625" style="4" customWidth="1"/>
    <col min="7948" max="7948" width="7.54296875" style="4" customWidth="1"/>
    <col min="7949" max="7949" width="0" style="4" hidden="1" customWidth="1"/>
    <col min="7950" max="7950" width="13.453125" style="4" bestFit="1" customWidth="1"/>
    <col min="7951" max="7952" width="13.54296875" style="4" customWidth="1"/>
    <col min="7953" max="7953" width="24.81640625" style="4" customWidth="1"/>
    <col min="7954" max="7954" width="24" style="4" customWidth="1"/>
    <col min="7955" max="7955" width="23.54296875" style="4" customWidth="1"/>
    <col min="7956" max="7956" width="25.1796875" style="4" customWidth="1"/>
    <col min="7957" max="7957" width="0" style="4" hidden="1" customWidth="1"/>
    <col min="7958" max="7958" width="13.453125" style="4" customWidth="1"/>
    <col min="7959" max="7959" width="8.453125" style="4" customWidth="1"/>
    <col min="7960" max="7960" width="8.81640625" style="4" customWidth="1"/>
    <col min="7961" max="7961" width="8.453125" style="4" customWidth="1"/>
    <col min="7962" max="7962" width="8.1796875" style="4" customWidth="1"/>
    <col min="7963" max="7963" width="14.26953125" style="4" customWidth="1"/>
    <col min="7964" max="7964" width="14.1796875" style="4" customWidth="1"/>
    <col min="7965" max="7965" width="15.1796875" style="4" customWidth="1"/>
    <col min="7966" max="7966" width="12" style="4" bestFit="1" customWidth="1"/>
    <col min="7967" max="7967" width="14.54296875" style="4" bestFit="1" customWidth="1"/>
    <col min="7968" max="8192" width="11.453125" style="4"/>
    <col min="8193" max="8193" width="20.81640625" style="4" customWidth="1"/>
    <col min="8194" max="8195" width="0" style="4" hidden="1" customWidth="1"/>
    <col min="8196" max="8196" width="22.453125" style="4" customWidth="1"/>
    <col min="8197" max="8197" width="10.54296875" style="4" customWidth="1"/>
    <col min="8198" max="8198" width="9.26953125" style="4" bestFit="1" customWidth="1"/>
    <col min="8199" max="8199" width="31.7265625" style="4" customWidth="1"/>
    <col min="8200" max="8200" width="13" style="4" customWidth="1"/>
    <col min="8201" max="8202" width="8.26953125" style="4" customWidth="1"/>
    <col min="8203" max="8203" width="8.81640625" style="4" customWidth="1"/>
    <col min="8204" max="8204" width="7.54296875" style="4" customWidth="1"/>
    <col min="8205" max="8205" width="0" style="4" hidden="1" customWidth="1"/>
    <col min="8206" max="8206" width="13.453125" style="4" bestFit="1" customWidth="1"/>
    <col min="8207" max="8208" width="13.54296875" style="4" customWidth="1"/>
    <col min="8209" max="8209" width="24.81640625" style="4" customWidth="1"/>
    <col min="8210" max="8210" width="24" style="4" customWidth="1"/>
    <col min="8211" max="8211" width="23.54296875" style="4" customWidth="1"/>
    <col min="8212" max="8212" width="25.1796875" style="4" customWidth="1"/>
    <col min="8213" max="8213" width="0" style="4" hidden="1" customWidth="1"/>
    <col min="8214" max="8214" width="13.453125" style="4" customWidth="1"/>
    <col min="8215" max="8215" width="8.453125" style="4" customWidth="1"/>
    <col min="8216" max="8216" width="8.81640625" style="4" customWidth="1"/>
    <col min="8217" max="8217" width="8.453125" style="4" customWidth="1"/>
    <col min="8218" max="8218" width="8.1796875" style="4" customWidth="1"/>
    <col min="8219" max="8219" width="14.26953125" style="4" customWidth="1"/>
    <col min="8220" max="8220" width="14.1796875" style="4" customWidth="1"/>
    <col min="8221" max="8221" width="15.1796875" style="4" customWidth="1"/>
    <col min="8222" max="8222" width="12" style="4" bestFit="1" customWidth="1"/>
    <col min="8223" max="8223" width="14.54296875" style="4" bestFit="1" customWidth="1"/>
    <col min="8224" max="8448" width="11.453125" style="4"/>
    <col min="8449" max="8449" width="20.81640625" style="4" customWidth="1"/>
    <col min="8450" max="8451" width="0" style="4" hidden="1" customWidth="1"/>
    <col min="8452" max="8452" width="22.453125" style="4" customWidth="1"/>
    <col min="8453" max="8453" width="10.54296875" style="4" customWidth="1"/>
    <col min="8454" max="8454" width="9.26953125" style="4" bestFit="1" customWidth="1"/>
    <col min="8455" max="8455" width="31.7265625" style="4" customWidth="1"/>
    <col min="8456" max="8456" width="13" style="4" customWidth="1"/>
    <col min="8457" max="8458" width="8.26953125" style="4" customWidth="1"/>
    <col min="8459" max="8459" width="8.81640625" style="4" customWidth="1"/>
    <col min="8460" max="8460" width="7.54296875" style="4" customWidth="1"/>
    <col min="8461" max="8461" width="0" style="4" hidden="1" customWidth="1"/>
    <col min="8462" max="8462" width="13.453125" style="4" bestFit="1" customWidth="1"/>
    <col min="8463" max="8464" width="13.54296875" style="4" customWidth="1"/>
    <col min="8465" max="8465" width="24.81640625" style="4" customWidth="1"/>
    <col min="8466" max="8466" width="24" style="4" customWidth="1"/>
    <col min="8467" max="8467" width="23.54296875" style="4" customWidth="1"/>
    <col min="8468" max="8468" width="25.1796875" style="4" customWidth="1"/>
    <col min="8469" max="8469" width="0" style="4" hidden="1" customWidth="1"/>
    <col min="8470" max="8470" width="13.453125" style="4" customWidth="1"/>
    <col min="8471" max="8471" width="8.453125" style="4" customWidth="1"/>
    <col min="8472" max="8472" width="8.81640625" style="4" customWidth="1"/>
    <col min="8473" max="8473" width="8.453125" style="4" customWidth="1"/>
    <col min="8474" max="8474" width="8.1796875" style="4" customWidth="1"/>
    <col min="8475" max="8475" width="14.26953125" style="4" customWidth="1"/>
    <col min="8476" max="8476" width="14.1796875" style="4" customWidth="1"/>
    <col min="8477" max="8477" width="15.1796875" style="4" customWidth="1"/>
    <col min="8478" max="8478" width="12" style="4" bestFit="1" customWidth="1"/>
    <col min="8479" max="8479" width="14.54296875" style="4" bestFit="1" customWidth="1"/>
    <col min="8480" max="8704" width="11.453125" style="4"/>
    <col min="8705" max="8705" width="20.81640625" style="4" customWidth="1"/>
    <col min="8706" max="8707" width="0" style="4" hidden="1" customWidth="1"/>
    <col min="8708" max="8708" width="22.453125" style="4" customWidth="1"/>
    <col min="8709" max="8709" width="10.54296875" style="4" customWidth="1"/>
    <col min="8710" max="8710" width="9.26953125" style="4" bestFit="1" customWidth="1"/>
    <col min="8711" max="8711" width="31.7265625" style="4" customWidth="1"/>
    <col min="8712" max="8712" width="13" style="4" customWidth="1"/>
    <col min="8713" max="8714" width="8.26953125" style="4" customWidth="1"/>
    <col min="8715" max="8715" width="8.81640625" style="4" customWidth="1"/>
    <col min="8716" max="8716" width="7.54296875" style="4" customWidth="1"/>
    <col min="8717" max="8717" width="0" style="4" hidden="1" customWidth="1"/>
    <col min="8718" max="8718" width="13.453125" style="4" bestFit="1" customWidth="1"/>
    <col min="8719" max="8720" width="13.54296875" style="4" customWidth="1"/>
    <col min="8721" max="8721" width="24.81640625" style="4" customWidth="1"/>
    <col min="8722" max="8722" width="24" style="4" customWidth="1"/>
    <col min="8723" max="8723" width="23.54296875" style="4" customWidth="1"/>
    <col min="8724" max="8724" width="25.1796875" style="4" customWidth="1"/>
    <col min="8725" max="8725" width="0" style="4" hidden="1" customWidth="1"/>
    <col min="8726" max="8726" width="13.453125" style="4" customWidth="1"/>
    <col min="8727" max="8727" width="8.453125" style="4" customWidth="1"/>
    <col min="8728" max="8728" width="8.81640625" style="4" customWidth="1"/>
    <col min="8729" max="8729" width="8.453125" style="4" customWidth="1"/>
    <col min="8730" max="8730" width="8.1796875" style="4" customWidth="1"/>
    <col min="8731" max="8731" width="14.26953125" style="4" customWidth="1"/>
    <col min="8732" max="8732" width="14.1796875" style="4" customWidth="1"/>
    <col min="8733" max="8733" width="15.1796875" style="4" customWidth="1"/>
    <col min="8734" max="8734" width="12" style="4" bestFit="1" customWidth="1"/>
    <col min="8735" max="8735" width="14.54296875" style="4" bestFit="1" customWidth="1"/>
    <col min="8736" max="8960" width="11.453125" style="4"/>
    <col min="8961" max="8961" width="20.81640625" style="4" customWidth="1"/>
    <col min="8962" max="8963" width="0" style="4" hidden="1" customWidth="1"/>
    <col min="8964" max="8964" width="22.453125" style="4" customWidth="1"/>
    <col min="8965" max="8965" width="10.54296875" style="4" customWidth="1"/>
    <col min="8966" max="8966" width="9.26953125" style="4" bestFit="1" customWidth="1"/>
    <col min="8967" max="8967" width="31.7265625" style="4" customWidth="1"/>
    <col min="8968" max="8968" width="13" style="4" customWidth="1"/>
    <col min="8969" max="8970" width="8.26953125" style="4" customWidth="1"/>
    <col min="8971" max="8971" width="8.81640625" style="4" customWidth="1"/>
    <col min="8972" max="8972" width="7.54296875" style="4" customWidth="1"/>
    <col min="8973" max="8973" width="0" style="4" hidden="1" customWidth="1"/>
    <col min="8974" max="8974" width="13.453125" style="4" bestFit="1" customWidth="1"/>
    <col min="8975" max="8976" width="13.54296875" style="4" customWidth="1"/>
    <col min="8977" max="8977" width="24.81640625" style="4" customWidth="1"/>
    <col min="8978" max="8978" width="24" style="4" customWidth="1"/>
    <col min="8979" max="8979" width="23.54296875" style="4" customWidth="1"/>
    <col min="8980" max="8980" width="25.1796875" style="4" customWidth="1"/>
    <col min="8981" max="8981" width="0" style="4" hidden="1" customWidth="1"/>
    <col min="8982" max="8982" width="13.453125" style="4" customWidth="1"/>
    <col min="8983" max="8983" width="8.453125" style="4" customWidth="1"/>
    <col min="8984" max="8984" width="8.81640625" style="4" customWidth="1"/>
    <col min="8985" max="8985" width="8.453125" style="4" customWidth="1"/>
    <col min="8986" max="8986" width="8.1796875" style="4" customWidth="1"/>
    <col min="8987" max="8987" width="14.26953125" style="4" customWidth="1"/>
    <col min="8988" max="8988" width="14.1796875" style="4" customWidth="1"/>
    <col min="8989" max="8989" width="15.1796875" style="4" customWidth="1"/>
    <col min="8990" max="8990" width="12" style="4" bestFit="1" customWidth="1"/>
    <col min="8991" max="8991" width="14.54296875" style="4" bestFit="1" customWidth="1"/>
    <col min="8992" max="9216" width="11.453125" style="4"/>
    <col min="9217" max="9217" width="20.81640625" style="4" customWidth="1"/>
    <col min="9218" max="9219" width="0" style="4" hidden="1" customWidth="1"/>
    <col min="9220" max="9220" width="22.453125" style="4" customWidth="1"/>
    <col min="9221" max="9221" width="10.54296875" style="4" customWidth="1"/>
    <col min="9222" max="9222" width="9.26953125" style="4" bestFit="1" customWidth="1"/>
    <col min="9223" max="9223" width="31.7265625" style="4" customWidth="1"/>
    <col min="9224" max="9224" width="13" style="4" customWidth="1"/>
    <col min="9225" max="9226" width="8.26953125" style="4" customWidth="1"/>
    <col min="9227" max="9227" width="8.81640625" style="4" customWidth="1"/>
    <col min="9228" max="9228" width="7.54296875" style="4" customWidth="1"/>
    <col min="9229" max="9229" width="0" style="4" hidden="1" customWidth="1"/>
    <col min="9230" max="9230" width="13.453125" style="4" bestFit="1" customWidth="1"/>
    <col min="9231" max="9232" width="13.54296875" style="4" customWidth="1"/>
    <col min="9233" max="9233" width="24.81640625" style="4" customWidth="1"/>
    <col min="9234" max="9234" width="24" style="4" customWidth="1"/>
    <col min="9235" max="9235" width="23.54296875" style="4" customWidth="1"/>
    <col min="9236" max="9236" width="25.1796875" style="4" customWidth="1"/>
    <col min="9237" max="9237" width="0" style="4" hidden="1" customWidth="1"/>
    <col min="9238" max="9238" width="13.453125" style="4" customWidth="1"/>
    <col min="9239" max="9239" width="8.453125" style="4" customWidth="1"/>
    <col min="9240" max="9240" width="8.81640625" style="4" customWidth="1"/>
    <col min="9241" max="9241" width="8.453125" style="4" customWidth="1"/>
    <col min="9242" max="9242" width="8.1796875" style="4" customWidth="1"/>
    <col min="9243" max="9243" width="14.26953125" style="4" customWidth="1"/>
    <col min="9244" max="9244" width="14.1796875" style="4" customWidth="1"/>
    <col min="9245" max="9245" width="15.1796875" style="4" customWidth="1"/>
    <col min="9246" max="9246" width="12" style="4" bestFit="1" customWidth="1"/>
    <col min="9247" max="9247" width="14.54296875" style="4" bestFit="1" customWidth="1"/>
    <col min="9248" max="9472" width="11.453125" style="4"/>
    <col min="9473" max="9473" width="20.81640625" style="4" customWidth="1"/>
    <col min="9474" max="9475" width="0" style="4" hidden="1" customWidth="1"/>
    <col min="9476" max="9476" width="22.453125" style="4" customWidth="1"/>
    <col min="9477" max="9477" width="10.54296875" style="4" customWidth="1"/>
    <col min="9478" max="9478" width="9.26953125" style="4" bestFit="1" customWidth="1"/>
    <col min="9479" max="9479" width="31.7265625" style="4" customWidth="1"/>
    <col min="9480" max="9480" width="13" style="4" customWidth="1"/>
    <col min="9481" max="9482" width="8.26953125" style="4" customWidth="1"/>
    <col min="9483" max="9483" width="8.81640625" style="4" customWidth="1"/>
    <col min="9484" max="9484" width="7.54296875" style="4" customWidth="1"/>
    <col min="9485" max="9485" width="0" style="4" hidden="1" customWidth="1"/>
    <col min="9486" max="9486" width="13.453125" style="4" bestFit="1" customWidth="1"/>
    <col min="9487" max="9488" width="13.54296875" style="4" customWidth="1"/>
    <col min="9489" max="9489" width="24.81640625" style="4" customWidth="1"/>
    <col min="9490" max="9490" width="24" style="4" customWidth="1"/>
    <col min="9491" max="9491" width="23.54296875" style="4" customWidth="1"/>
    <col min="9492" max="9492" width="25.1796875" style="4" customWidth="1"/>
    <col min="9493" max="9493" width="0" style="4" hidden="1" customWidth="1"/>
    <col min="9494" max="9494" width="13.453125" style="4" customWidth="1"/>
    <col min="9495" max="9495" width="8.453125" style="4" customWidth="1"/>
    <col min="9496" max="9496" width="8.81640625" style="4" customWidth="1"/>
    <col min="9497" max="9497" width="8.453125" style="4" customWidth="1"/>
    <col min="9498" max="9498" width="8.1796875" style="4" customWidth="1"/>
    <col min="9499" max="9499" width="14.26953125" style="4" customWidth="1"/>
    <col min="9500" max="9500" width="14.1796875" style="4" customWidth="1"/>
    <col min="9501" max="9501" width="15.1796875" style="4" customWidth="1"/>
    <col min="9502" max="9502" width="12" style="4" bestFit="1" customWidth="1"/>
    <col min="9503" max="9503" width="14.54296875" style="4" bestFit="1" customWidth="1"/>
    <col min="9504" max="9728" width="11.453125" style="4"/>
    <col min="9729" max="9729" width="20.81640625" style="4" customWidth="1"/>
    <col min="9730" max="9731" width="0" style="4" hidden="1" customWidth="1"/>
    <col min="9732" max="9732" width="22.453125" style="4" customWidth="1"/>
    <col min="9733" max="9733" width="10.54296875" style="4" customWidth="1"/>
    <col min="9734" max="9734" width="9.26953125" style="4" bestFit="1" customWidth="1"/>
    <col min="9735" max="9735" width="31.7265625" style="4" customWidth="1"/>
    <col min="9736" max="9736" width="13" style="4" customWidth="1"/>
    <col min="9737" max="9738" width="8.26953125" style="4" customWidth="1"/>
    <col min="9739" max="9739" width="8.81640625" style="4" customWidth="1"/>
    <col min="9740" max="9740" width="7.54296875" style="4" customWidth="1"/>
    <col min="9741" max="9741" width="0" style="4" hidden="1" customWidth="1"/>
    <col min="9742" max="9742" width="13.453125" style="4" bestFit="1" customWidth="1"/>
    <col min="9743" max="9744" width="13.54296875" style="4" customWidth="1"/>
    <col min="9745" max="9745" width="24.81640625" style="4" customWidth="1"/>
    <col min="9746" max="9746" width="24" style="4" customWidth="1"/>
    <col min="9747" max="9747" width="23.54296875" style="4" customWidth="1"/>
    <col min="9748" max="9748" width="25.1796875" style="4" customWidth="1"/>
    <col min="9749" max="9749" width="0" style="4" hidden="1" customWidth="1"/>
    <col min="9750" max="9750" width="13.453125" style="4" customWidth="1"/>
    <col min="9751" max="9751" width="8.453125" style="4" customWidth="1"/>
    <col min="9752" max="9752" width="8.81640625" style="4" customWidth="1"/>
    <col min="9753" max="9753" width="8.453125" style="4" customWidth="1"/>
    <col min="9754" max="9754" width="8.1796875" style="4" customWidth="1"/>
    <col min="9755" max="9755" width="14.26953125" style="4" customWidth="1"/>
    <col min="9756" max="9756" width="14.1796875" style="4" customWidth="1"/>
    <col min="9757" max="9757" width="15.1796875" style="4" customWidth="1"/>
    <col min="9758" max="9758" width="12" style="4" bestFit="1" customWidth="1"/>
    <col min="9759" max="9759" width="14.54296875" style="4" bestFit="1" customWidth="1"/>
    <col min="9760" max="9984" width="11.453125" style="4"/>
    <col min="9985" max="9985" width="20.81640625" style="4" customWidth="1"/>
    <col min="9986" max="9987" width="0" style="4" hidden="1" customWidth="1"/>
    <col min="9988" max="9988" width="22.453125" style="4" customWidth="1"/>
    <col min="9989" max="9989" width="10.54296875" style="4" customWidth="1"/>
    <col min="9990" max="9990" width="9.26953125" style="4" bestFit="1" customWidth="1"/>
    <col min="9991" max="9991" width="31.7265625" style="4" customWidth="1"/>
    <col min="9992" max="9992" width="13" style="4" customWidth="1"/>
    <col min="9993" max="9994" width="8.26953125" style="4" customWidth="1"/>
    <col min="9995" max="9995" width="8.81640625" style="4" customWidth="1"/>
    <col min="9996" max="9996" width="7.54296875" style="4" customWidth="1"/>
    <col min="9997" max="9997" width="0" style="4" hidden="1" customWidth="1"/>
    <col min="9998" max="9998" width="13.453125" style="4" bestFit="1" customWidth="1"/>
    <col min="9999" max="10000" width="13.54296875" style="4" customWidth="1"/>
    <col min="10001" max="10001" width="24.81640625" style="4" customWidth="1"/>
    <col min="10002" max="10002" width="24" style="4" customWidth="1"/>
    <col min="10003" max="10003" width="23.54296875" style="4" customWidth="1"/>
    <col min="10004" max="10004" width="25.1796875" style="4" customWidth="1"/>
    <col min="10005" max="10005" width="0" style="4" hidden="1" customWidth="1"/>
    <col min="10006" max="10006" width="13.453125" style="4" customWidth="1"/>
    <col min="10007" max="10007" width="8.453125" style="4" customWidth="1"/>
    <col min="10008" max="10008" width="8.81640625" style="4" customWidth="1"/>
    <col min="10009" max="10009" width="8.453125" style="4" customWidth="1"/>
    <col min="10010" max="10010" width="8.1796875" style="4" customWidth="1"/>
    <col min="10011" max="10011" width="14.26953125" style="4" customWidth="1"/>
    <col min="10012" max="10012" width="14.1796875" style="4" customWidth="1"/>
    <col min="10013" max="10013" width="15.1796875" style="4" customWidth="1"/>
    <col min="10014" max="10014" width="12" style="4" bestFit="1" customWidth="1"/>
    <col min="10015" max="10015" width="14.54296875" style="4" bestFit="1" customWidth="1"/>
    <col min="10016" max="10240" width="11.453125" style="4"/>
    <col min="10241" max="10241" width="20.81640625" style="4" customWidth="1"/>
    <col min="10242" max="10243" width="0" style="4" hidden="1" customWidth="1"/>
    <col min="10244" max="10244" width="22.453125" style="4" customWidth="1"/>
    <col min="10245" max="10245" width="10.54296875" style="4" customWidth="1"/>
    <col min="10246" max="10246" width="9.26953125" style="4" bestFit="1" customWidth="1"/>
    <col min="10247" max="10247" width="31.7265625" style="4" customWidth="1"/>
    <col min="10248" max="10248" width="13" style="4" customWidth="1"/>
    <col min="10249" max="10250" width="8.26953125" style="4" customWidth="1"/>
    <col min="10251" max="10251" width="8.81640625" style="4" customWidth="1"/>
    <col min="10252" max="10252" width="7.54296875" style="4" customWidth="1"/>
    <col min="10253" max="10253" width="0" style="4" hidden="1" customWidth="1"/>
    <col min="10254" max="10254" width="13.453125" style="4" bestFit="1" customWidth="1"/>
    <col min="10255" max="10256" width="13.54296875" style="4" customWidth="1"/>
    <col min="10257" max="10257" width="24.81640625" style="4" customWidth="1"/>
    <col min="10258" max="10258" width="24" style="4" customWidth="1"/>
    <col min="10259" max="10259" width="23.54296875" style="4" customWidth="1"/>
    <col min="10260" max="10260" width="25.1796875" style="4" customWidth="1"/>
    <col min="10261" max="10261" width="0" style="4" hidden="1" customWidth="1"/>
    <col min="10262" max="10262" width="13.453125" style="4" customWidth="1"/>
    <col min="10263" max="10263" width="8.453125" style="4" customWidth="1"/>
    <col min="10264" max="10264" width="8.81640625" style="4" customWidth="1"/>
    <col min="10265" max="10265" width="8.453125" style="4" customWidth="1"/>
    <col min="10266" max="10266" width="8.1796875" style="4" customWidth="1"/>
    <col min="10267" max="10267" width="14.26953125" style="4" customWidth="1"/>
    <col min="10268" max="10268" width="14.1796875" style="4" customWidth="1"/>
    <col min="10269" max="10269" width="15.1796875" style="4" customWidth="1"/>
    <col min="10270" max="10270" width="12" style="4" bestFit="1" customWidth="1"/>
    <col min="10271" max="10271" width="14.54296875" style="4" bestFit="1" customWidth="1"/>
    <col min="10272" max="10496" width="11.453125" style="4"/>
    <col min="10497" max="10497" width="20.81640625" style="4" customWidth="1"/>
    <col min="10498" max="10499" width="0" style="4" hidden="1" customWidth="1"/>
    <col min="10500" max="10500" width="22.453125" style="4" customWidth="1"/>
    <col min="10501" max="10501" width="10.54296875" style="4" customWidth="1"/>
    <col min="10502" max="10502" width="9.26953125" style="4" bestFit="1" customWidth="1"/>
    <col min="10503" max="10503" width="31.7265625" style="4" customWidth="1"/>
    <col min="10504" max="10504" width="13" style="4" customWidth="1"/>
    <col min="10505" max="10506" width="8.26953125" style="4" customWidth="1"/>
    <col min="10507" max="10507" width="8.81640625" style="4" customWidth="1"/>
    <col min="10508" max="10508" width="7.54296875" style="4" customWidth="1"/>
    <col min="10509" max="10509" width="0" style="4" hidden="1" customWidth="1"/>
    <col min="10510" max="10510" width="13.453125" style="4" bestFit="1" customWidth="1"/>
    <col min="10511" max="10512" width="13.54296875" style="4" customWidth="1"/>
    <col min="10513" max="10513" width="24.81640625" style="4" customWidth="1"/>
    <col min="10514" max="10514" width="24" style="4" customWidth="1"/>
    <col min="10515" max="10515" width="23.54296875" style="4" customWidth="1"/>
    <col min="10516" max="10516" width="25.1796875" style="4" customWidth="1"/>
    <col min="10517" max="10517" width="0" style="4" hidden="1" customWidth="1"/>
    <col min="10518" max="10518" width="13.453125" style="4" customWidth="1"/>
    <col min="10519" max="10519" width="8.453125" style="4" customWidth="1"/>
    <col min="10520" max="10520" width="8.81640625" style="4" customWidth="1"/>
    <col min="10521" max="10521" width="8.453125" style="4" customWidth="1"/>
    <col min="10522" max="10522" width="8.1796875" style="4" customWidth="1"/>
    <col min="10523" max="10523" width="14.26953125" style="4" customWidth="1"/>
    <col min="10524" max="10524" width="14.1796875" style="4" customWidth="1"/>
    <col min="10525" max="10525" width="15.1796875" style="4" customWidth="1"/>
    <col min="10526" max="10526" width="12" style="4" bestFit="1" customWidth="1"/>
    <col min="10527" max="10527" width="14.54296875" style="4" bestFit="1" customWidth="1"/>
    <col min="10528" max="10752" width="11.453125" style="4"/>
    <col min="10753" max="10753" width="20.81640625" style="4" customWidth="1"/>
    <col min="10754" max="10755" width="0" style="4" hidden="1" customWidth="1"/>
    <col min="10756" max="10756" width="22.453125" style="4" customWidth="1"/>
    <col min="10757" max="10757" width="10.54296875" style="4" customWidth="1"/>
    <col min="10758" max="10758" width="9.26953125" style="4" bestFit="1" customWidth="1"/>
    <col min="10759" max="10759" width="31.7265625" style="4" customWidth="1"/>
    <col min="10760" max="10760" width="13" style="4" customWidth="1"/>
    <col min="10761" max="10762" width="8.26953125" style="4" customWidth="1"/>
    <col min="10763" max="10763" width="8.81640625" style="4" customWidth="1"/>
    <col min="10764" max="10764" width="7.54296875" style="4" customWidth="1"/>
    <col min="10765" max="10765" width="0" style="4" hidden="1" customWidth="1"/>
    <col min="10766" max="10766" width="13.453125" style="4" bestFit="1" customWidth="1"/>
    <col min="10767" max="10768" width="13.54296875" style="4" customWidth="1"/>
    <col min="10769" max="10769" width="24.81640625" style="4" customWidth="1"/>
    <col min="10770" max="10770" width="24" style="4" customWidth="1"/>
    <col min="10771" max="10771" width="23.54296875" style="4" customWidth="1"/>
    <col min="10772" max="10772" width="25.1796875" style="4" customWidth="1"/>
    <col min="10773" max="10773" width="0" style="4" hidden="1" customWidth="1"/>
    <col min="10774" max="10774" width="13.453125" style="4" customWidth="1"/>
    <col min="10775" max="10775" width="8.453125" style="4" customWidth="1"/>
    <col min="10776" max="10776" width="8.81640625" style="4" customWidth="1"/>
    <col min="10777" max="10777" width="8.453125" style="4" customWidth="1"/>
    <col min="10778" max="10778" width="8.1796875" style="4" customWidth="1"/>
    <col min="10779" max="10779" width="14.26953125" style="4" customWidth="1"/>
    <col min="10780" max="10780" width="14.1796875" style="4" customWidth="1"/>
    <col min="10781" max="10781" width="15.1796875" style="4" customWidth="1"/>
    <col min="10782" max="10782" width="12" style="4" bestFit="1" customWidth="1"/>
    <col min="10783" max="10783" width="14.54296875" style="4" bestFit="1" customWidth="1"/>
    <col min="10784" max="11008" width="11.453125" style="4"/>
    <col min="11009" max="11009" width="20.81640625" style="4" customWidth="1"/>
    <col min="11010" max="11011" width="0" style="4" hidden="1" customWidth="1"/>
    <col min="11012" max="11012" width="22.453125" style="4" customWidth="1"/>
    <col min="11013" max="11013" width="10.54296875" style="4" customWidth="1"/>
    <col min="11014" max="11014" width="9.26953125" style="4" bestFit="1" customWidth="1"/>
    <col min="11015" max="11015" width="31.7265625" style="4" customWidth="1"/>
    <col min="11016" max="11016" width="13" style="4" customWidth="1"/>
    <col min="11017" max="11018" width="8.26953125" style="4" customWidth="1"/>
    <col min="11019" max="11019" width="8.81640625" style="4" customWidth="1"/>
    <col min="11020" max="11020" width="7.54296875" style="4" customWidth="1"/>
    <col min="11021" max="11021" width="0" style="4" hidden="1" customWidth="1"/>
    <col min="11022" max="11022" width="13.453125" style="4" bestFit="1" customWidth="1"/>
    <col min="11023" max="11024" width="13.54296875" style="4" customWidth="1"/>
    <col min="11025" max="11025" width="24.81640625" style="4" customWidth="1"/>
    <col min="11026" max="11026" width="24" style="4" customWidth="1"/>
    <col min="11027" max="11027" width="23.54296875" style="4" customWidth="1"/>
    <col min="11028" max="11028" width="25.1796875" style="4" customWidth="1"/>
    <col min="11029" max="11029" width="0" style="4" hidden="1" customWidth="1"/>
    <col min="11030" max="11030" width="13.453125" style="4" customWidth="1"/>
    <col min="11031" max="11031" width="8.453125" style="4" customWidth="1"/>
    <col min="11032" max="11032" width="8.81640625" style="4" customWidth="1"/>
    <col min="11033" max="11033" width="8.453125" style="4" customWidth="1"/>
    <col min="11034" max="11034" width="8.1796875" style="4" customWidth="1"/>
    <col min="11035" max="11035" width="14.26953125" style="4" customWidth="1"/>
    <col min="11036" max="11036" width="14.1796875" style="4" customWidth="1"/>
    <col min="11037" max="11037" width="15.1796875" style="4" customWidth="1"/>
    <col min="11038" max="11038" width="12" style="4" bestFit="1" customWidth="1"/>
    <col min="11039" max="11039" width="14.54296875" style="4" bestFit="1" customWidth="1"/>
    <col min="11040" max="11264" width="11.453125" style="4"/>
    <col min="11265" max="11265" width="20.81640625" style="4" customWidth="1"/>
    <col min="11266" max="11267" width="0" style="4" hidden="1" customWidth="1"/>
    <col min="11268" max="11268" width="22.453125" style="4" customWidth="1"/>
    <col min="11269" max="11269" width="10.54296875" style="4" customWidth="1"/>
    <col min="11270" max="11270" width="9.26953125" style="4" bestFit="1" customWidth="1"/>
    <col min="11271" max="11271" width="31.7265625" style="4" customWidth="1"/>
    <col min="11272" max="11272" width="13" style="4" customWidth="1"/>
    <col min="11273" max="11274" width="8.26953125" style="4" customWidth="1"/>
    <col min="11275" max="11275" width="8.81640625" style="4" customWidth="1"/>
    <col min="11276" max="11276" width="7.54296875" style="4" customWidth="1"/>
    <col min="11277" max="11277" width="0" style="4" hidden="1" customWidth="1"/>
    <col min="11278" max="11278" width="13.453125" style="4" bestFit="1" customWidth="1"/>
    <col min="11279" max="11280" width="13.54296875" style="4" customWidth="1"/>
    <col min="11281" max="11281" width="24.81640625" style="4" customWidth="1"/>
    <col min="11282" max="11282" width="24" style="4" customWidth="1"/>
    <col min="11283" max="11283" width="23.54296875" style="4" customWidth="1"/>
    <col min="11284" max="11284" width="25.1796875" style="4" customWidth="1"/>
    <col min="11285" max="11285" width="0" style="4" hidden="1" customWidth="1"/>
    <col min="11286" max="11286" width="13.453125" style="4" customWidth="1"/>
    <col min="11287" max="11287" width="8.453125" style="4" customWidth="1"/>
    <col min="11288" max="11288" width="8.81640625" style="4" customWidth="1"/>
    <col min="11289" max="11289" width="8.453125" style="4" customWidth="1"/>
    <col min="11290" max="11290" width="8.1796875" style="4" customWidth="1"/>
    <col min="11291" max="11291" width="14.26953125" style="4" customWidth="1"/>
    <col min="11292" max="11292" width="14.1796875" style="4" customWidth="1"/>
    <col min="11293" max="11293" width="15.1796875" style="4" customWidth="1"/>
    <col min="11294" max="11294" width="12" style="4" bestFit="1" customWidth="1"/>
    <col min="11295" max="11295" width="14.54296875" style="4" bestFit="1" customWidth="1"/>
    <col min="11296" max="11520" width="11.453125" style="4"/>
    <col min="11521" max="11521" width="20.81640625" style="4" customWidth="1"/>
    <col min="11522" max="11523" width="0" style="4" hidden="1" customWidth="1"/>
    <col min="11524" max="11524" width="22.453125" style="4" customWidth="1"/>
    <col min="11525" max="11525" width="10.54296875" style="4" customWidth="1"/>
    <col min="11526" max="11526" width="9.26953125" style="4" bestFit="1" customWidth="1"/>
    <col min="11527" max="11527" width="31.7265625" style="4" customWidth="1"/>
    <col min="11528" max="11528" width="13" style="4" customWidth="1"/>
    <col min="11529" max="11530" width="8.26953125" style="4" customWidth="1"/>
    <col min="11531" max="11531" width="8.81640625" style="4" customWidth="1"/>
    <col min="11532" max="11532" width="7.54296875" style="4" customWidth="1"/>
    <col min="11533" max="11533" width="0" style="4" hidden="1" customWidth="1"/>
    <col min="11534" max="11534" width="13.453125" style="4" bestFit="1" customWidth="1"/>
    <col min="11535" max="11536" width="13.54296875" style="4" customWidth="1"/>
    <col min="11537" max="11537" width="24.81640625" style="4" customWidth="1"/>
    <col min="11538" max="11538" width="24" style="4" customWidth="1"/>
    <col min="11539" max="11539" width="23.54296875" style="4" customWidth="1"/>
    <col min="11540" max="11540" width="25.1796875" style="4" customWidth="1"/>
    <col min="11541" max="11541" width="0" style="4" hidden="1" customWidth="1"/>
    <col min="11542" max="11542" width="13.453125" style="4" customWidth="1"/>
    <col min="11543" max="11543" width="8.453125" style="4" customWidth="1"/>
    <col min="11544" max="11544" width="8.81640625" style="4" customWidth="1"/>
    <col min="11545" max="11545" width="8.453125" style="4" customWidth="1"/>
    <col min="11546" max="11546" width="8.1796875" style="4" customWidth="1"/>
    <col min="11547" max="11547" width="14.26953125" style="4" customWidth="1"/>
    <col min="11548" max="11548" width="14.1796875" style="4" customWidth="1"/>
    <col min="11549" max="11549" width="15.1796875" style="4" customWidth="1"/>
    <col min="11550" max="11550" width="12" style="4" bestFit="1" customWidth="1"/>
    <col min="11551" max="11551" width="14.54296875" style="4" bestFit="1" customWidth="1"/>
    <col min="11552" max="11776" width="11.453125" style="4"/>
    <col min="11777" max="11777" width="20.81640625" style="4" customWidth="1"/>
    <col min="11778" max="11779" width="0" style="4" hidden="1" customWidth="1"/>
    <col min="11780" max="11780" width="22.453125" style="4" customWidth="1"/>
    <col min="11781" max="11781" width="10.54296875" style="4" customWidth="1"/>
    <col min="11782" max="11782" width="9.26953125" style="4" bestFit="1" customWidth="1"/>
    <col min="11783" max="11783" width="31.7265625" style="4" customWidth="1"/>
    <col min="11784" max="11784" width="13" style="4" customWidth="1"/>
    <col min="11785" max="11786" width="8.26953125" style="4" customWidth="1"/>
    <col min="11787" max="11787" width="8.81640625" style="4" customWidth="1"/>
    <col min="11788" max="11788" width="7.54296875" style="4" customWidth="1"/>
    <col min="11789" max="11789" width="0" style="4" hidden="1" customWidth="1"/>
    <col min="11790" max="11790" width="13.453125" style="4" bestFit="1" customWidth="1"/>
    <col min="11791" max="11792" width="13.54296875" style="4" customWidth="1"/>
    <col min="11793" max="11793" width="24.81640625" style="4" customWidth="1"/>
    <col min="11794" max="11794" width="24" style="4" customWidth="1"/>
    <col min="11795" max="11795" width="23.54296875" style="4" customWidth="1"/>
    <col min="11796" max="11796" width="25.1796875" style="4" customWidth="1"/>
    <col min="11797" max="11797" width="0" style="4" hidden="1" customWidth="1"/>
    <col min="11798" max="11798" width="13.453125" style="4" customWidth="1"/>
    <col min="11799" max="11799" width="8.453125" style="4" customWidth="1"/>
    <col min="11800" max="11800" width="8.81640625" style="4" customWidth="1"/>
    <col min="11801" max="11801" width="8.453125" style="4" customWidth="1"/>
    <col min="11802" max="11802" width="8.1796875" style="4" customWidth="1"/>
    <col min="11803" max="11803" width="14.26953125" style="4" customWidth="1"/>
    <col min="11804" max="11804" width="14.1796875" style="4" customWidth="1"/>
    <col min="11805" max="11805" width="15.1796875" style="4" customWidth="1"/>
    <col min="11806" max="11806" width="12" style="4" bestFit="1" customWidth="1"/>
    <col min="11807" max="11807" width="14.54296875" style="4" bestFit="1" customWidth="1"/>
    <col min="11808" max="12032" width="11.453125" style="4"/>
    <col min="12033" max="12033" width="20.81640625" style="4" customWidth="1"/>
    <col min="12034" max="12035" width="0" style="4" hidden="1" customWidth="1"/>
    <col min="12036" max="12036" width="22.453125" style="4" customWidth="1"/>
    <col min="12037" max="12037" width="10.54296875" style="4" customWidth="1"/>
    <col min="12038" max="12038" width="9.26953125" style="4" bestFit="1" customWidth="1"/>
    <col min="12039" max="12039" width="31.7265625" style="4" customWidth="1"/>
    <col min="12040" max="12040" width="13" style="4" customWidth="1"/>
    <col min="12041" max="12042" width="8.26953125" style="4" customWidth="1"/>
    <col min="12043" max="12043" width="8.81640625" style="4" customWidth="1"/>
    <col min="12044" max="12044" width="7.54296875" style="4" customWidth="1"/>
    <col min="12045" max="12045" width="0" style="4" hidden="1" customWidth="1"/>
    <col min="12046" max="12046" width="13.453125" style="4" bestFit="1" customWidth="1"/>
    <col min="12047" max="12048" width="13.54296875" style="4" customWidth="1"/>
    <col min="12049" max="12049" width="24.81640625" style="4" customWidth="1"/>
    <col min="12050" max="12050" width="24" style="4" customWidth="1"/>
    <col min="12051" max="12051" width="23.54296875" style="4" customWidth="1"/>
    <col min="12052" max="12052" width="25.1796875" style="4" customWidth="1"/>
    <col min="12053" max="12053" width="0" style="4" hidden="1" customWidth="1"/>
    <col min="12054" max="12054" width="13.453125" style="4" customWidth="1"/>
    <col min="12055" max="12055" width="8.453125" style="4" customWidth="1"/>
    <col min="12056" max="12056" width="8.81640625" style="4" customWidth="1"/>
    <col min="12057" max="12057" width="8.453125" style="4" customWidth="1"/>
    <col min="12058" max="12058" width="8.1796875" style="4" customWidth="1"/>
    <col min="12059" max="12059" width="14.26953125" style="4" customWidth="1"/>
    <col min="12060" max="12060" width="14.1796875" style="4" customWidth="1"/>
    <col min="12061" max="12061" width="15.1796875" style="4" customWidth="1"/>
    <col min="12062" max="12062" width="12" style="4" bestFit="1" customWidth="1"/>
    <col min="12063" max="12063" width="14.54296875" style="4" bestFit="1" customWidth="1"/>
    <col min="12064" max="12288" width="11.453125" style="4"/>
    <col min="12289" max="12289" width="20.81640625" style="4" customWidth="1"/>
    <col min="12290" max="12291" width="0" style="4" hidden="1" customWidth="1"/>
    <col min="12292" max="12292" width="22.453125" style="4" customWidth="1"/>
    <col min="12293" max="12293" width="10.54296875" style="4" customWidth="1"/>
    <col min="12294" max="12294" width="9.26953125" style="4" bestFit="1" customWidth="1"/>
    <col min="12295" max="12295" width="31.7265625" style="4" customWidth="1"/>
    <col min="12296" max="12296" width="13" style="4" customWidth="1"/>
    <col min="12297" max="12298" width="8.26953125" style="4" customWidth="1"/>
    <col min="12299" max="12299" width="8.81640625" style="4" customWidth="1"/>
    <col min="12300" max="12300" width="7.54296875" style="4" customWidth="1"/>
    <col min="12301" max="12301" width="0" style="4" hidden="1" customWidth="1"/>
    <col min="12302" max="12302" width="13.453125" style="4" bestFit="1" customWidth="1"/>
    <col min="12303" max="12304" width="13.54296875" style="4" customWidth="1"/>
    <col min="12305" max="12305" width="24.81640625" style="4" customWidth="1"/>
    <col min="12306" max="12306" width="24" style="4" customWidth="1"/>
    <col min="12307" max="12307" width="23.54296875" style="4" customWidth="1"/>
    <col min="12308" max="12308" width="25.1796875" style="4" customWidth="1"/>
    <col min="12309" max="12309" width="0" style="4" hidden="1" customWidth="1"/>
    <col min="12310" max="12310" width="13.453125" style="4" customWidth="1"/>
    <col min="12311" max="12311" width="8.453125" style="4" customWidth="1"/>
    <col min="12312" max="12312" width="8.81640625" style="4" customWidth="1"/>
    <col min="12313" max="12313" width="8.453125" style="4" customWidth="1"/>
    <col min="12314" max="12314" width="8.1796875" style="4" customWidth="1"/>
    <col min="12315" max="12315" width="14.26953125" style="4" customWidth="1"/>
    <col min="12316" max="12316" width="14.1796875" style="4" customWidth="1"/>
    <col min="12317" max="12317" width="15.1796875" style="4" customWidth="1"/>
    <col min="12318" max="12318" width="12" style="4" bestFit="1" customWidth="1"/>
    <col min="12319" max="12319" width="14.54296875" style="4" bestFit="1" customWidth="1"/>
    <col min="12320" max="12544" width="11.453125" style="4"/>
    <col min="12545" max="12545" width="20.81640625" style="4" customWidth="1"/>
    <col min="12546" max="12547" width="0" style="4" hidden="1" customWidth="1"/>
    <col min="12548" max="12548" width="22.453125" style="4" customWidth="1"/>
    <col min="12549" max="12549" width="10.54296875" style="4" customWidth="1"/>
    <col min="12550" max="12550" width="9.26953125" style="4" bestFit="1" customWidth="1"/>
    <col min="12551" max="12551" width="31.7265625" style="4" customWidth="1"/>
    <col min="12552" max="12552" width="13" style="4" customWidth="1"/>
    <col min="12553" max="12554" width="8.26953125" style="4" customWidth="1"/>
    <col min="12555" max="12555" width="8.81640625" style="4" customWidth="1"/>
    <col min="12556" max="12556" width="7.54296875" style="4" customWidth="1"/>
    <col min="12557" max="12557" width="0" style="4" hidden="1" customWidth="1"/>
    <col min="12558" max="12558" width="13.453125" style="4" bestFit="1" customWidth="1"/>
    <col min="12559" max="12560" width="13.54296875" style="4" customWidth="1"/>
    <col min="12561" max="12561" width="24.81640625" style="4" customWidth="1"/>
    <col min="12562" max="12562" width="24" style="4" customWidth="1"/>
    <col min="12563" max="12563" width="23.54296875" style="4" customWidth="1"/>
    <col min="12564" max="12564" width="25.1796875" style="4" customWidth="1"/>
    <col min="12565" max="12565" width="0" style="4" hidden="1" customWidth="1"/>
    <col min="12566" max="12566" width="13.453125" style="4" customWidth="1"/>
    <col min="12567" max="12567" width="8.453125" style="4" customWidth="1"/>
    <col min="12568" max="12568" width="8.81640625" style="4" customWidth="1"/>
    <col min="12569" max="12569" width="8.453125" style="4" customWidth="1"/>
    <col min="12570" max="12570" width="8.1796875" style="4" customWidth="1"/>
    <col min="12571" max="12571" width="14.26953125" style="4" customWidth="1"/>
    <col min="12572" max="12572" width="14.1796875" style="4" customWidth="1"/>
    <col min="12573" max="12573" width="15.1796875" style="4" customWidth="1"/>
    <col min="12574" max="12574" width="12" style="4" bestFit="1" customWidth="1"/>
    <col min="12575" max="12575" width="14.54296875" style="4" bestFit="1" customWidth="1"/>
    <col min="12576" max="12800" width="11.453125" style="4"/>
    <col min="12801" max="12801" width="20.81640625" style="4" customWidth="1"/>
    <col min="12802" max="12803" width="0" style="4" hidden="1" customWidth="1"/>
    <col min="12804" max="12804" width="22.453125" style="4" customWidth="1"/>
    <col min="12805" max="12805" width="10.54296875" style="4" customWidth="1"/>
    <col min="12806" max="12806" width="9.26953125" style="4" bestFit="1" customWidth="1"/>
    <col min="12807" max="12807" width="31.7265625" style="4" customWidth="1"/>
    <col min="12808" max="12808" width="13" style="4" customWidth="1"/>
    <col min="12809" max="12810" width="8.26953125" style="4" customWidth="1"/>
    <col min="12811" max="12811" width="8.81640625" style="4" customWidth="1"/>
    <col min="12812" max="12812" width="7.54296875" style="4" customWidth="1"/>
    <col min="12813" max="12813" width="0" style="4" hidden="1" customWidth="1"/>
    <col min="12814" max="12814" width="13.453125" style="4" bestFit="1" customWidth="1"/>
    <col min="12815" max="12816" width="13.54296875" style="4" customWidth="1"/>
    <col min="12817" max="12817" width="24.81640625" style="4" customWidth="1"/>
    <col min="12818" max="12818" width="24" style="4" customWidth="1"/>
    <col min="12819" max="12819" width="23.54296875" style="4" customWidth="1"/>
    <col min="12820" max="12820" width="25.1796875" style="4" customWidth="1"/>
    <col min="12821" max="12821" width="0" style="4" hidden="1" customWidth="1"/>
    <col min="12822" max="12822" width="13.453125" style="4" customWidth="1"/>
    <col min="12823" max="12823" width="8.453125" style="4" customWidth="1"/>
    <col min="12824" max="12824" width="8.81640625" style="4" customWidth="1"/>
    <col min="12825" max="12825" width="8.453125" style="4" customWidth="1"/>
    <col min="12826" max="12826" width="8.1796875" style="4" customWidth="1"/>
    <col min="12827" max="12827" width="14.26953125" style="4" customWidth="1"/>
    <col min="12828" max="12828" width="14.1796875" style="4" customWidth="1"/>
    <col min="12829" max="12829" width="15.1796875" style="4" customWidth="1"/>
    <col min="12830" max="12830" width="12" style="4" bestFit="1" customWidth="1"/>
    <col min="12831" max="12831" width="14.54296875" style="4" bestFit="1" customWidth="1"/>
    <col min="12832" max="13056" width="11.453125" style="4"/>
    <col min="13057" max="13057" width="20.81640625" style="4" customWidth="1"/>
    <col min="13058" max="13059" width="0" style="4" hidden="1" customWidth="1"/>
    <col min="13060" max="13060" width="22.453125" style="4" customWidth="1"/>
    <col min="13061" max="13061" width="10.54296875" style="4" customWidth="1"/>
    <col min="13062" max="13062" width="9.26953125" style="4" bestFit="1" customWidth="1"/>
    <col min="13063" max="13063" width="31.7265625" style="4" customWidth="1"/>
    <col min="13064" max="13064" width="13" style="4" customWidth="1"/>
    <col min="13065" max="13066" width="8.26953125" style="4" customWidth="1"/>
    <col min="13067" max="13067" width="8.81640625" style="4" customWidth="1"/>
    <col min="13068" max="13068" width="7.54296875" style="4" customWidth="1"/>
    <col min="13069" max="13069" width="0" style="4" hidden="1" customWidth="1"/>
    <col min="13070" max="13070" width="13.453125" style="4" bestFit="1" customWidth="1"/>
    <col min="13071" max="13072" width="13.54296875" style="4" customWidth="1"/>
    <col min="13073" max="13073" width="24.81640625" style="4" customWidth="1"/>
    <col min="13074" max="13074" width="24" style="4" customWidth="1"/>
    <col min="13075" max="13075" width="23.54296875" style="4" customWidth="1"/>
    <col min="13076" max="13076" width="25.1796875" style="4" customWidth="1"/>
    <col min="13077" max="13077" width="0" style="4" hidden="1" customWidth="1"/>
    <col min="13078" max="13078" width="13.453125" style="4" customWidth="1"/>
    <col min="13079" max="13079" width="8.453125" style="4" customWidth="1"/>
    <col min="13080" max="13080" width="8.81640625" style="4" customWidth="1"/>
    <col min="13081" max="13081" width="8.453125" style="4" customWidth="1"/>
    <col min="13082" max="13082" width="8.1796875" style="4" customWidth="1"/>
    <col min="13083" max="13083" width="14.26953125" style="4" customWidth="1"/>
    <col min="13084" max="13084" width="14.1796875" style="4" customWidth="1"/>
    <col min="13085" max="13085" width="15.1796875" style="4" customWidth="1"/>
    <col min="13086" max="13086" width="12" style="4" bestFit="1" customWidth="1"/>
    <col min="13087" max="13087" width="14.54296875" style="4" bestFit="1" customWidth="1"/>
    <col min="13088" max="13312" width="11.453125" style="4"/>
    <col min="13313" max="13313" width="20.81640625" style="4" customWidth="1"/>
    <col min="13314" max="13315" width="0" style="4" hidden="1" customWidth="1"/>
    <col min="13316" max="13316" width="22.453125" style="4" customWidth="1"/>
    <col min="13317" max="13317" width="10.54296875" style="4" customWidth="1"/>
    <col min="13318" max="13318" width="9.26953125" style="4" bestFit="1" customWidth="1"/>
    <col min="13319" max="13319" width="31.7265625" style="4" customWidth="1"/>
    <col min="13320" max="13320" width="13" style="4" customWidth="1"/>
    <col min="13321" max="13322" width="8.26953125" style="4" customWidth="1"/>
    <col min="13323" max="13323" width="8.81640625" style="4" customWidth="1"/>
    <col min="13324" max="13324" width="7.54296875" style="4" customWidth="1"/>
    <col min="13325" max="13325" width="0" style="4" hidden="1" customWidth="1"/>
    <col min="13326" max="13326" width="13.453125" style="4" bestFit="1" customWidth="1"/>
    <col min="13327" max="13328" width="13.54296875" style="4" customWidth="1"/>
    <col min="13329" max="13329" width="24.81640625" style="4" customWidth="1"/>
    <col min="13330" max="13330" width="24" style="4" customWidth="1"/>
    <col min="13331" max="13331" width="23.54296875" style="4" customWidth="1"/>
    <col min="13332" max="13332" width="25.1796875" style="4" customWidth="1"/>
    <col min="13333" max="13333" width="0" style="4" hidden="1" customWidth="1"/>
    <col min="13334" max="13334" width="13.453125" style="4" customWidth="1"/>
    <col min="13335" max="13335" width="8.453125" style="4" customWidth="1"/>
    <col min="13336" max="13336" width="8.81640625" style="4" customWidth="1"/>
    <col min="13337" max="13337" width="8.453125" style="4" customWidth="1"/>
    <col min="13338" max="13338" width="8.1796875" style="4" customWidth="1"/>
    <col min="13339" max="13339" width="14.26953125" style="4" customWidth="1"/>
    <col min="13340" max="13340" width="14.1796875" style="4" customWidth="1"/>
    <col min="13341" max="13341" width="15.1796875" style="4" customWidth="1"/>
    <col min="13342" max="13342" width="12" style="4" bestFit="1" customWidth="1"/>
    <col min="13343" max="13343" width="14.54296875" style="4" bestFit="1" customWidth="1"/>
    <col min="13344" max="13568" width="11.453125" style="4"/>
    <col min="13569" max="13569" width="20.81640625" style="4" customWidth="1"/>
    <col min="13570" max="13571" width="0" style="4" hidden="1" customWidth="1"/>
    <col min="13572" max="13572" width="22.453125" style="4" customWidth="1"/>
    <col min="13573" max="13573" width="10.54296875" style="4" customWidth="1"/>
    <col min="13574" max="13574" width="9.26953125" style="4" bestFit="1" customWidth="1"/>
    <col min="13575" max="13575" width="31.7265625" style="4" customWidth="1"/>
    <col min="13576" max="13576" width="13" style="4" customWidth="1"/>
    <col min="13577" max="13578" width="8.26953125" style="4" customWidth="1"/>
    <col min="13579" max="13579" width="8.81640625" style="4" customWidth="1"/>
    <col min="13580" max="13580" width="7.54296875" style="4" customWidth="1"/>
    <col min="13581" max="13581" width="0" style="4" hidden="1" customWidth="1"/>
    <col min="13582" max="13582" width="13.453125" style="4" bestFit="1" customWidth="1"/>
    <col min="13583" max="13584" width="13.54296875" style="4" customWidth="1"/>
    <col min="13585" max="13585" width="24.81640625" style="4" customWidth="1"/>
    <col min="13586" max="13586" width="24" style="4" customWidth="1"/>
    <col min="13587" max="13587" width="23.54296875" style="4" customWidth="1"/>
    <col min="13588" max="13588" width="25.1796875" style="4" customWidth="1"/>
    <col min="13589" max="13589" width="0" style="4" hidden="1" customWidth="1"/>
    <col min="13590" max="13590" width="13.453125" style="4" customWidth="1"/>
    <col min="13591" max="13591" width="8.453125" style="4" customWidth="1"/>
    <col min="13592" max="13592" width="8.81640625" style="4" customWidth="1"/>
    <col min="13593" max="13593" width="8.453125" style="4" customWidth="1"/>
    <col min="13594" max="13594" width="8.1796875" style="4" customWidth="1"/>
    <col min="13595" max="13595" width="14.26953125" style="4" customWidth="1"/>
    <col min="13596" max="13596" width="14.1796875" style="4" customWidth="1"/>
    <col min="13597" max="13597" width="15.1796875" style="4" customWidth="1"/>
    <col min="13598" max="13598" width="12" style="4" bestFit="1" customWidth="1"/>
    <col min="13599" max="13599" width="14.54296875" style="4" bestFit="1" customWidth="1"/>
    <col min="13600" max="13824" width="11.453125" style="4"/>
    <col min="13825" max="13825" width="20.81640625" style="4" customWidth="1"/>
    <col min="13826" max="13827" width="0" style="4" hidden="1" customWidth="1"/>
    <col min="13828" max="13828" width="22.453125" style="4" customWidth="1"/>
    <col min="13829" max="13829" width="10.54296875" style="4" customWidth="1"/>
    <col min="13830" max="13830" width="9.26953125" style="4" bestFit="1" customWidth="1"/>
    <col min="13831" max="13831" width="31.7265625" style="4" customWidth="1"/>
    <col min="13832" max="13832" width="13" style="4" customWidth="1"/>
    <col min="13833" max="13834" width="8.26953125" style="4" customWidth="1"/>
    <col min="13835" max="13835" width="8.81640625" style="4" customWidth="1"/>
    <col min="13836" max="13836" width="7.54296875" style="4" customWidth="1"/>
    <col min="13837" max="13837" width="0" style="4" hidden="1" customWidth="1"/>
    <col min="13838" max="13838" width="13.453125" style="4" bestFit="1" customWidth="1"/>
    <col min="13839" max="13840" width="13.54296875" style="4" customWidth="1"/>
    <col min="13841" max="13841" width="24.81640625" style="4" customWidth="1"/>
    <col min="13842" max="13842" width="24" style="4" customWidth="1"/>
    <col min="13843" max="13843" width="23.54296875" style="4" customWidth="1"/>
    <col min="13844" max="13844" width="25.1796875" style="4" customWidth="1"/>
    <col min="13845" max="13845" width="0" style="4" hidden="1" customWidth="1"/>
    <col min="13846" max="13846" width="13.453125" style="4" customWidth="1"/>
    <col min="13847" max="13847" width="8.453125" style="4" customWidth="1"/>
    <col min="13848" max="13848" width="8.81640625" style="4" customWidth="1"/>
    <col min="13849" max="13849" width="8.453125" style="4" customWidth="1"/>
    <col min="13850" max="13850" width="8.1796875" style="4" customWidth="1"/>
    <col min="13851" max="13851" width="14.26953125" style="4" customWidth="1"/>
    <col min="13852" max="13852" width="14.1796875" style="4" customWidth="1"/>
    <col min="13853" max="13853" width="15.1796875" style="4" customWidth="1"/>
    <col min="13854" max="13854" width="12" style="4" bestFit="1" customWidth="1"/>
    <col min="13855" max="13855" width="14.54296875" style="4" bestFit="1" customWidth="1"/>
    <col min="13856" max="14080" width="11.453125" style="4"/>
    <col min="14081" max="14081" width="20.81640625" style="4" customWidth="1"/>
    <col min="14082" max="14083" width="0" style="4" hidden="1" customWidth="1"/>
    <col min="14084" max="14084" width="22.453125" style="4" customWidth="1"/>
    <col min="14085" max="14085" width="10.54296875" style="4" customWidth="1"/>
    <col min="14086" max="14086" width="9.26953125" style="4" bestFit="1" customWidth="1"/>
    <col min="14087" max="14087" width="31.7265625" style="4" customWidth="1"/>
    <col min="14088" max="14088" width="13" style="4" customWidth="1"/>
    <col min="14089" max="14090" width="8.26953125" style="4" customWidth="1"/>
    <col min="14091" max="14091" width="8.81640625" style="4" customWidth="1"/>
    <col min="14092" max="14092" width="7.54296875" style="4" customWidth="1"/>
    <col min="14093" max="14093" width="0" style="4" hidden="1" customWidth="1"/>
    <col min="14094" max="14094" width="13.453125" style="4" bestFit="1" customWidth="1"/>
    <col min="14095" max="14096" width="13.54296875" style="4" customWidth="1"/>
    <col min="14097" max="14097" width="24.81640625" style="4" customWidth="1"/>
    <col min="14098" max="14098" width="24" style="4" customWidth="1"/>
    <col min="14099" max="14099" width="23.54296875" style="4" customWidth="1"/>
    <col min="14100" max="14100" width="25.1796875" style="4" customWidth="1"/>
    <col min="14101" max="14101" width="0" style="4" hidden="1" customWidth="1"/>
    <col min="14102" max="14102" width="13.453125" style="4" customWidth="1"/>
    <col min="14103" max="14103" width="8.453125" style="4" customWidth="1"/>
    <col min="14104" max="14104" width="8.81640625" style="4" customWidth="1"/>
    <col min="14105" max="14105" width="8.453125" style="4" customWidth="1"/>
    <col min="14106" max="14106" width="8.1796875" style="4" customWidth="1"/>
    <col min="14107" max="14107" width="14.26953125" style="4" customWidth="1"/>
    <col min="14108" max="14108" width="14.1796875" style="4" customWidth="1"/>
    <col min="14109" max="14109" width="15.1796875" style="4" customWidth="1"/>
    <col min="14110" max="14110" width="12" style="4" bestFit="1" customWidth="1"/>
    <col min="14111" max="14111" width="14.54296875" style="4" bestFit="1" customWidth="1"/>
    <col min="14112" max="14336" width="11.453125" style="4"/>
    <col min="14337" max="14337" width="20.81640625" style="4" customWidth="1"/>
    <col min="14338" max="14339" width="0" style="4" hidden="1" customWidth="1"/>
    <col min="14340" max="14340" width="22.453125" style="4" customWidth="1"/>
    <col min="14341" max="14341" width="10.54296875" style="4" customWidth="1"/>
    <col min="14342" max="14342" width="9.26953125" style="4" bestFit="1" customWidth="1"/>
    <col min="14343" max="14343" width="31.7265625" style="4" customWidth="1"/>
    <col min="14344" max="14344" width="13" style="4" customWidth="1"/>
    <col min="14345" max="14346" width="8.26953125" style="4" customWidth="1"/>
    <col min="14347" max="14347" width="8.81640625" style="4" customWidth="1"/>
    <col min="14348" max="14348" width="7.54296875" style="4" customWidth="1"/>
    <col min="14349" max="14349" width="0" style="4" hidden="1" customWidth="1"/>
    <col min="14350" max="14350" width="13.453125" style="4" bestFit="1" customWidth="1"/>
    <col min="14351" max="14352" width="13.54296875" style="4" customWidth="1"/>
    <col min="14353" max="14353" width="24.81640625" style="4" customWidth="1"/>
    <col min="14354" max="14354" width="24" style="4" customWidth="1"/>
    <col min="14355" max="14355" width="23.54296875" style="4" customWidth="1"/>
    <col min="14356" max="14356" width="25.1796875" style="4" customWidth="1"/>
    <col min="14357" max="14357" width="0" style="4" hidden="1" customWidth="1"/>
    <col min="14358" max="14358" width="13.453125" style="4" customWidth="1"/>
    <col min="14359" max="14359" width="8.453125" style="4" customWidth="1"/>
    <col min="14360" max="14360" width="8.81640625" style="4" customWidth="1"/>
    <col min="14361" max="14361" width="8.453125" style="4" customWidth="1"/>
    <col min="14362" max="14362" width="8.1796875" style="4" customWidth="1"/>
    <col min="14363" max="14363" width="14.26953125" style="4" customWidth="1"/>
    <col min="14364" max="14364" width="14.1796875" style="4" customWidth="1"/>
    <col min="14365" max="14365" width="15.1796875" style="4" customWidth="1"/>
    <col min="14366" max="14366" width="12" style="4" bestFit="1" customWidth="1"/>
    <col min="14367" max="14367" width="14.54296875" style="4" bestFit="1" customWidth="1"/>
    <col min="14368" max="14592" width="11.453125" style="4"/>
    <col min="14593" max="14593" width="20.81640625" style="4" customWidth="1"/>
    <col min="14594" max="14595" width="0" style="4" hidden="1" customWidth="1"/>
    <col min="14596" max="14596" width="22.453125" style="4" customWidth="1"/>
    <col min="14597" max="14597" width="10.54296875" style="4" customWidth="1"/>
    <col min="14598" max="14598" width="9.26953125" style="4" bestFit="1" customWidth="1"/>
    <col min="14599" max="14599" width="31.7265625" style="4" customWidth="1"/>
    <col min="14600" max="14600" width="13" style="4" customWidth="1"/>
    <col min="14601" max="14602" width="8.26953125" style="4" customWidth="1"/>
    <col min="14603" max="14603" width="8.81640625" style="4" customWidth="1"/>
    <col min="14604" max="14604" width="7.54296875" style="4" customWidth="1"/>
    <col min="14605" max="14605" width="0" style="4" hidden="1" customWidth="1"/>
    <col min="14606" max="14606" width="13.453125" style="4" bestFit="1" customWidth="1"/>
    <col min="14607" max="14608" width="13.54296875" style="4" customWidth="1"/>
    <col min="14609" max="14609" width="24.81640625" style="4" customWidth="1"/>
    <col min="14610" max="14610" width="24" style="4" customWidth="1"/>
    <col min="14611" max="14611" width="23.54296875" style="4" customWidth="1"/>
    <col min="14612" max="14612" width="25.1796875" style="4" customWidth="1"/>
    <col min="14613" max="14613" width="0" style="4" hidden="1" customWidth="1"/>
    <col min="14614" max="14614" width="13.453125" style="4" customWidth="1"/>
    <col min="14615" max="14615" width="8.453125" style="4" customWidth="1"/>
    <col min="14616" max="14616" width="8.81640625" style="4" customWidth="1"/>
    <col min="14617" max="14617" width="8.453125" style="4" customWidth="1"/>
    <col min="14618" max="14618" width="8.1796875" style="4" customWidth="1"/>
    <col min="14619" max="14619" width="14.26953125" style="4" customWidth="1"/>
    <col min="14620" max="14620" width="14.1796875" style="4" customWidth="1"/>
    <col min="14621" max="14621" width="15.1796875" style="4" customWidth="1"/>
    <col min="14622" max="14622" width="12" style="4" bestFit="1" customWidth="1"/>
    <col min="14623" max="14623" width="14.54296875" style="4" bestFit="1" customWidth="1"/>
    <col min="14624" max="14848" width="11.453125" style="4"/>
    <col min="14849" max="14849" width="20.81640625" style="4" customWidth="1"/>
    <col min="14850" max="14851" width="0" style="4" hidden="1" customWidth="1"/>
    <col min="14852" max="14852" width="22.453125" style="4" customWidth="1"/>
    <col min="14853" max="14853" width="10.54296875" style="4" customWidth="1"/>
    <col min="14854" max="14854" width="9.26953125" style="4" bestFit="1" customWidth="1"/>
    <col min="14855" max="14855" width="31.7265625" style="4" customWidth="1"/>
    <col min="14856" max="14856" width="13" style="4" customWidth="1"/>
    <col min="14857" max="14858" width="8.26953125" style="4" customWidth="1"/>
    <col min="14859" max="14859" width="8.81640625" style="4" customWidth="1"/>
    <col min="14860" max="14860" width="7.54296875" style="4" customWidth="1"/>
    <col min="14861" max="14861" width="0" style="4" hidden="1" customWidth="1"/>
    <col min="14862" max="14862" width="13.453125" style="4" bestFit="1" customWidth="1"/>
    <col min="14863" max="14864" width="13.54296875" style="4" customWidth="1"/>
    <col min="14865" max="14865" width="24.81640625" style="4" customWidth="1"/>
    <col min="14866" max="14866" width="24" style="4" customWidth="1"/>
    <col min="14867" max="14867" width="23.54296875" style="4" customWidth="1"/>
    <col min="14868" max="14868" width="25.1796875" style="4" customWidth="1"/>
    <col min="14869" max="14869" width="0" style="4" hidden="1" customWidth="1"/>
    <col min="14870" max="14870" width="13.453125" style="4" customWidth="1"/>
    <col min="14871" max="14871" width="8.453125" style="4" customWidth="1"/>
    <col min="14872" max="14872" width="8.81640625" style="4" customWidth="1"/>
    <col min="14873" max="14873" width="8.453125" style="4" customWidth="1"/>
    <col min="14874" max="14874" width="8.1796875" style="4" customWidth="1"/>
    <col min="14875" max="14875" width="14.26953125" style="4" customWidth="1"/>
    <col min="14876" max="14876" width="14.1796875" style="4" customWidth="1"/>
    <col min="14877" max="14877" width="15.1796875" style="4" customWidth="1"/>
    <col min="14878" max="14878" width="12" style="4" bestFit="1" customWidth="1"/>
    <col min="14879" max="14879" width="14.54296875" style="4" bestFit="1" customWidth="1"/>
    <col min="14880" max="15104" width="11.453125" style="4"/>
    <col min="15105" max="15105" width="20.81640625" style="4" customWidth="1"/>
    <col min="15106" max="15107" width="0" style="4" hidden="1" customWidth="1"/>
    <col min="15108" max="15108" width="22.453125" style="4" customWidth="1"/>
    <col min="15109" max="15109" width="10.54296875" style="4" customWidth="1"/>
    <col min="15110" max="15110" width="9.26953125" style="4" bestFit="1" customWidth="1"/>
    <col min="15111" max="15111" width="31.7265625" style="4" customWidth="1"/>
    <col min="15112" max="15112" width="13" style="4" customWidth="1"/>
    <col min="15113" max="15114" width="8.26953125" style="4" customWidth="1"/>
    <col min="15115" max="15115" width="8.81640625" style="4" customWidth="1"/>
    <col min="15116" max="15116" width="7.54296875" style="4" customWidth="1"/>
    <col min="15117" max="15117" width="0" style="4" hidden="1" customWidth="1"/>
    <col min="15118" max="15118" width="13.453125" style="4" bestFit="1" customWidth="1"/>
    <col min="15119" max="15120" width="13.54296875" style="4" customWidth="1"/>
    <col min="15121" max="15121" width="24.81640625" style="4" customWidth="1"/>
    <col min="15122" max="15122" width="24" style="4" customWidth="1"/>
    <col min="15123" max="15123" width="23.54296875" style="4" customWidth="1"/>
    <col min="15124" max="15124" width="25.1796875" style="4" customWidth="1"/>
    <col min="15125" max="15125" width="0" style="4" hidden="1" customWidth="1"/>
    <col min="15126" max="15126" width="13.453125" style="4" customWidth="1"/>
    <col min="15127" max="15127" width="8.453125" style="4" customWidth="1"/>
    <col min="15128" max="15128" width="8.81640625" style="4" customWidth="1"/>
    <col min="15129" max="15129" width="8.453125" style="4" customWidth="1"/>
    <col min="15130" max="15130" width="8.1796875" style="4" customWidth="1"/>
    <col min="15131" max="15131" width="14.26953125" style="4" customWidth="1"/>
    <col min="15132" max="15132" width="14.1796875" style="4" customWidth="1"/>
    <col min="15133" max="15133" width="15.1796875" style="4" customWidth="1"/>
    <col min="15134" max="15134" width="12" style="4" bestFit="1" customWidth="1"/>
    <col min="15135" max="15135" width="14.54296875" style="4" bestFit="1" customWidth="1"/>
    <col min="15136" max="15360" width="11.453125" style="4"/>
    <col min="15361" max="15361" width="20.81640625" style="4" customWidth="1"/>
    <col min="15362" max="15363" width="0" style="4" hidden="1" customWidth="1"/>
    <col min="15364" max="15364" width="22.453125" style="4" customWidth="1"/>
    <col min="15365" max="15365" width="10.54296875" style="4" customWidth="1"/>
    <col min="15366" max="15366" width="9.26953125" style="4" bestFit="1" customWidth="1"/>
    <col min="15367" max="15367" width="31.7265625" style="4" customWidth="1"/>
    <col min="15368" max="15368" width="13" style="4" customWidth="1"/>
    <col min="15369" max="15370" width="8.26953125" style="4" customWidth="1"/>
    <col min="15371" max="15371" width="8.81640625" style="4" customWidth="1"/>
    <col min="15372" max="15372" width="7.54296875" style="4" customWidth="1"/>
    <col min="15373" max="15373" width="0" style="4" hidden="1" customWidth="1"/>
    <col min="15374" max="15374" width="13.453125" style="4" bestFit="1" customWidth="1"/>
    <col min="15375" max="15376" width="13.54296875" style="4" customWidth="1"/>
    <col min="15377" max="15377" width="24.81640625" style="4" customWidth="1"/>
    <col min="15378" max="15378" width="24" style="4" customWidth="1"/>
    <col min="15379" max="15379" width="23.54296875" style="4" customWidth="1"/>
    <col min="15380" max="15380" width="25.1796875" style="4" customWidth="1"/>
    <col min="15381" max="15381" width="0" style="4" hidden="1" customWidth="1"/>
    <col min="15382" max="15382" width="13.453125" style="4" customWidth="1"/>
    <col min="15383" max="15383" width="8.453125" style="4" customWidth="1"/>
    <col min="15384" max="15384" width="8.81640625" style="4" customWidth="1"/>
    <col min="15385" max="15385" width="8.453125" style="4" customWidth="1"/>
    <col min="15386" max="15386" width="8.1796875" style="4" customWidth="1"/>
    <col min="15387" max="15387" width="14.26953125" style="4" customWidth="1"/>
    <col min="15388" max="15388" width="14.1796875" style="4" customWidth="1"/>
    <col min="15389" max="15389" width="15.1796875" style="4" customWidth="1"/>
    <col min="15390" max="15390" width="12" style="4" bestFit="1" customWidth="1"/>
    <col min="15391" max="15391" width="14.54296875" style="4" bestFit="1" customWidth="1"/>
    <col min="15392" max="15616" width="11.453125" style="4"/>
    <col min="15617" max="15617" width="20.81640625" style="4" customWidth="1"/>
    <col min="15618" max="15619" width="0" style="4" hidden="1" customWidth="1"/>
    <col min="15620" max="15620" width="22.453125" style="4" customWidth="1"/>
    <col min="15621" max="15621" width="10.54296875" style="4" customWidth="1"/>
    <col min="15622" max="15622" width="9.26953125" style="4" bestFit="1" customWidth="1"/>
    <col min="15623" max="15623" width="31.7265625" style="4" customWidth="1"/>
    <col min="15624" max="15624" width="13" style="4" customWidth="1"/>
    <col min="15625" max="15626" width="8.26953125" style="4" customWidth="1"/>
    <col min="15627" max="15627" width="8.81640625" style="4" customWidth="1"/>
    <col min="15628" max="15628" width="7.54296875" style="4" customWidth="1"/>
    <col min="15629" max="15629" width="0" style="4" hidden="1" customWidth="1"/>
    <col min="15630" max="15630" width="13.453125" style="4" bestFit="1" customWidth="1"/>
    <col min="15631" max="15632" width="13.54296875" style="4" customWidth="1"/>
    <col min="15633" max="15633" width="24.81640625" style="4" customWidth="1"/>
    <col min="15634" max="15634" width="24" style="4" customWidth="1"/>
    <col min="15635" max="15635" width="23.54296875" style="4" customWidth="1"/>
    <col min="15636" max="15636" width="25.1796875" style="4" customWidth="1"/>
    <col min="15637" max="15637" width="0" style="4" hidden="1" customWidth="1"/>
    <col min="15638" max="15638" width="13.453125" style="4" customWidth="1"/>
    <col min="15639" max="15639" width="8.453125" style="4" customWidth="1"/>
    <col min="15640" max="15640" width="8.81640625" style="4" customWidth="1"/>
    <col min="15641" max="15641" width="8.453125" style="4" customWidth="1"/>
    <col min="15642" max="15642" width="8.1796875" style="4" customWidth="1"/>
    <col min="15643" max="15643" width="14.26953125" style="4" customWidth="1"/>
    <col min="15644" max="15644" width="14.1796875" style="4" customWidth="1"/>
    <col min="15645" max="15645" width="15.1796875" style="4" customWidth="1"/>
    <col min="15646" max="15646" width="12" style="4" bestFit="1" customWidth="1"/>
    <col min="15647" max="15647" width="14.54296875" style="4" bestFit="1" customWidth="1"/>
    <col min="15648" max="15872" width="11.453125" style="4"/>
    <col min="15873" max="15873" width="20.81640625" style="4" customWidth="1"/>
    <col min="15874" max="15875" width="0" style="4" hidden="1" customWidth="1"/>
    <col min="15876" max="15876" width="22.453125" style="4" customWidth="1"/>
    <col min="15877" max="15877" width="10.54296875" style="4" customWidth="1"/>
    <col min="15878" max="15878" width="9.26953125" style="4" bestFit="1" customWidth="1"/>
    <col min="15879" max="15879" width="31.7265625" style="4" customWidth="1"/>
    <col min="15880" max="15880" width="13" style="4" customWidth="1"/>
    <col min="15881" max="15882" width="8.26953125" style="4" customWidth="1"/>
    <col min="15883" max="15883" width="8.81640625" style="4" customWidth="1"/>
    <col min="15884" max="15884" width="7.54296875" style="4" customWidth="1"/>
    <col min="15885" max="15885" width="0" style="4" hidden="1" customWidth="1"/>
    <col min="15886" max="15886" width="13.453125" style="4" bestFit="1" customWidth="1"/>
    <col min="15887" max="15888" width="13.54296875" style="4" customWidth="1"/>
    <col min="15889" max="15889" width="24.81640625" style="4" customWidth="1"/>
    <col min="15890" max="15890" width="24" style="4" customWidth="1"/>
    <col min="15891" max="15891" width="23.54296875" style="4" customWidth="1"/>
    <col min="15892" max="15892" width="25.1796875" style="4" customWidth="1"/>
    <col min="15893" max="15893" width="0" style="4" hidden="1" customWidth="1"/>
    <col min="15894" max="15894" width="13.453125" style="4" customWidth="1"/>
    <col min="15895" max="15895" width="8.453125" style="4" customWidth="1"/>
    <col min="15896" max="15896" width="8.81640625" style="4" customWidth="1"/>
    <col min="15897" max="15897" width="8.453125" style="4" customWidth="1"/>
    <col min="15898" max="15898" width="8.1796875" style="4" customWidth="1"/>
    <col min="15899" max="15899" width="14.26953125" style="4" customWidth="1"/>
    <col min="15900" max="15900" width="14.1796875" style="4" customWidth="1"/>
    <col min="15901" max="15901" width="15.1796875" style="4" customWidth="1"/>
    <col min="15902" max="15902" width="12" style="4" bestFit="1" customWidth="1"/>
    <col min="15903" max="15903" width="14.54296875" style="4" bestFit="1" customWidth="1"/>
    <col min="15904" max="16128" width="11.453125" style="4"/>
    <col min="16129" max="16129" width="20.81640625" style="4" customWidth="1"/>
    <col min="16130" max="16131" width="0" style="4" hidden="1" customWidth="1"/>
    <col min="16132" max="16132" width="22.453125" style="4" customWidth="1"/>
    <col min="16133" max="16133" width="10.54296875" style="4" customWidth="1"/>
    <col min="16134" max="16134" width="9.26953125" style="4" bestFit="1" customWidth="1"/>
    <col min="16135" max="16135" width="31.7265625" style="4" customWidth="1"/>
    <col min="16136" max="16136" width="13" style="4" customWidth="1"/>
    <col min="16137" max="16138" width="8.26953125" style="4" customWidth="1"/>
    <col min="16139" max="16139" width="8.81640625" style="4" customWidth="1"/>
    <col min="16140" max="16140" width="7.54296875" style="4" customWidth="1"/>
    <col min="16141" max="16141" width="0" style="4" hidden="1" customWidth="1"/>
    <col min="16142" max="16142" width="13.453125" style="4" bestFit="1" customWidth="1"/>
    <col min="16143" max="16144" width="13.54296875" style="4" customWidth="1"/>
    <col min="16145" max="16145" width="24.81640625" style="4" customWidth="1"/>
    <col min="16146" max="16146" width="24" style="4" customWidth="1"/>
    <col min="16147" max="16147" width="23.54296875" style="4" customWidth="1"/>
    <col min="16148" max="16148" width="25.1796875" style="4" customWidth="1"/>
    <col min="16149" max="16149" width="0" style="4" hidden="1" customWidth="1"/>
    <col min="16150" max="16150" width="13.453125" style="4" customWidth="1"/>
    <col min="16151" max="16151" width="8.453125" style="4" customWidth="1"/>
    <col min="16152" max="16152" width="8.81640625" style="4" customWidth="1"/>
    <col min="16153" max="16153" width="8.453125" style="4" customWidth="1"/>
    <col min="16154" max="16154" width="8.1796875" style="4" customWidth="1"/>
    <col min="16155" max="16155" width="14.26953125" style="4" customWidth="1"/>
    <col min="16156" max="16156" width="14.1796875" style="4" customWidth="1"/>
    <col min="16157" max="16157" width="15.1796875" style="4" customWidth="1"/>
    <col min="16158" max="16158" width="12" style="4" bestFit="1" customWidth="1"/>
    <col min="16159" max="16159" width="14.54296875" style="4" bestFit="1" customWidth="1"/>
    <col min="16160" max="16384" width="11.453125" style="4"/>
  </cols>
  <sheetData>
    <row r="1" spans="1:28" ht="18" x14ac:dyDescent="0.25">
      <c r="A1" s="1" t="s">
        <v>2</v>
      </c>
      <c r="B1" s="1"/>
      <c r="C1" s="1"/>
      <c r="D1" s="2"/>
      <c r="E1" s="2"/>
      <c r="F1" s="3"/>
      <c r="G1" s="175"/>
      <c r="H1" s="2"/>
    </row>
    <row r="2" spans="1:28" ht="18" x14ac:dyDescent="0.25">
      <c r="A2" s="1" t="s">
        <v>0</v>
      </c>
      <c r="B2" s="1"/>
      <c r="C2" s="1"/>
      <c r="D2" s="2"/>
      <c r="E2" s="2"/>
      <c r="F2" s="3"/>
      <c r="G2" s="175"/>
      <c r="H2" s="2"/>
    </row>
    <row r="3" spans="1:28" ht="18" x14ac:dyDescent="0.25">
      <c r="A3" s="369">
        <v>2018</v>
      </c>
      <c r="B3" s="369"/>
      <c r="C3" s="369"/>
      <c r="D3" s="369"/>
      <c r="E3" s="369"/>
      <c r="F3" s="369"/>
      <c r="G3" s="369"/>
      <c r="H3" s="369"/>
      <c r="K3" s="4"/>
    </row>
    <row r="4" spans="1:28" ht="18" x14ac:dyDescent="0.4">
      <c r="A4" s="6" t="s">
        <v>3</v>
      </c>
      <c r="B4" s="6"/>
      <c r="C4" s="6"/>
      <c r="D4" s="6"/>
      <c r="E4" s="6"/>
      <c r="F4" s="7"/>
      <c r="G4" s="177"/>
      <c r="H4" s="6"/>
    </row>
    <row r="5" spans="1:28" s="8" customFormat="1" ht="18" x14ac:dyDescent="0.25">
      <c r="A5" s="355" t="s">
        <v>4</v>
      </c>
      <c r="B5" s="355"/>
      <c r="C5" s="355"/>
      <c r="D5" s="355"/>
      <c r="E5" s="355"/>
      <c r="F5" s="355"/>
      <c r="G5" s="355"/>
      <c r="H5" s="355"/>
      <c r="K5" s="9"/>
      <c r="L5" s="9"/>
      <c r="M5" s="9"/>
      <c r="AA5" s="9"/>
    </row>
    <row r="6" spans="1:28" ht="11.25" customHeight="1" x14ac:dyDescent="0.25">
      <c r="A6" s="6"/>
      <c r="B6" s="6"/>
      <c r="C6" s="6"/>
      <c r="D6" s="6"/>
      <c r="E6" s="6"/>
      <c r="F6" s="7"/>
      <c r="G6" s="177"/>
      <c r="H6" s="6"/>
    </row>
    <row r="7" spans="1:28" s="11" customFormat="1" ht="15.5" x14ac:dyDescent="0.35">
      <c r="A7" s="10" t="s">
        <v>5</v>
      </c>
      <c r="B7" s="10"/>
      <c r="C7" s="10"/>
      <c r="F7" s="12"/>
      <c r="G7" s="186"/>
      <c r="K7" s="13"/>
      <c r="L7" s="13"/>
      <c r="M7" s="13"/>
      <c r="AA7" s="13"/>
    </row>
    <row r="8" spans="1:28" s="11" customFormat="1" ht="15.75" x14ac:dyDescent="0.25">
      <c r="A8" s="10"/>
      <c r="B8" s="10"/>
      <c r="C8" s="10"/>
      <c r="F8" s="12"/>
      <c r="G8" s="186"/>
      <c r="K8" s="13"/>
      <c r="L8" s="13"/>
      <c r="M8" s="13"/>
      <c r="AA8" s="13"/>
    </row>
    <row r="9" spans="1:28" s="11" customFormat="1" ht="15.5" x14ac:dyDescent="0.35">
      <c r="A9" s="10" t="s">
        <v>6</v>
      </c>
      <c r="B9" s="10"/>
      <c r="C9" s="10"/>
      <c r="F9" s="12"/>
      <c r="G9" s="186"/>
      <c r="K9" s="13"/>
      <c r="L9" s="13"/>
      <c r="M9" s="13"/>
      <c r="AA9" s="13"/>
    </row>
    <row r="10" spans="1:28" s="11" customFormat="1" ht="16.5" thickBot="1" x14ac:dyDescent="0.3">
      <c r="A10" s="14"/>
      <c r="B10" s="14"/>
      <c r="C10" s="14"/>
      <c r="F10" s="12"/>
      <c r="G10" s="186"/>
      <c r="K10" s="13"/>
      <c r="L10" s="13"/>
      <c r="M10" s="13"/>
      <c r="AA10" s="13"/>
    </row>
    <row r="11" spans="1:28" s="11" customFormat="1" ht="28.5" customHeight="1" thickBot="1" x14ac:dyDescent="0.35">
      <c r="A11" s="15" t="s">
        <v>7</v>
      </c>
      <c r="B11" s="16"/>
      <c r="C11" s="16"/>
      <c r="D11" s="321" t="s">
        <v>8</v>
      </c>
      <c r="E11" s="322"/>
      <c r="F11" s="322"/>
      <c r="G11" s="322"/>
      <c r="H11" s="322"/>
      <c r="I11" s="322"/>
      <c r="J11" s="322"/>
      <c r="K11" s="322"/>
      <c r="L11" s="322"/>
      <c r="M11" s="322"/>
      <c r="N11" s="322"/>
      <c r="O11" s="322"/>
      <c r="P11" s="322"/>
      <c r="Q11" s="322"/>
      <c r="R11" s="323"/>
      <c r="S11" s="321" t="s">
        <v>9</v>
      </c>
      <c r="T11" s="322"/>
      <c r="U11" s="322"/>
      <c r="V11" s="322"/>
      <c r="W11" s="322"/>
      <c r="X11" s="322"/>
      <c r="Y11" s="322"/>
      <c r="Z11" s="322"/>
      <c r="AA11" s="323"/>
    </row>
    <row r="12" spans="1:28" s="17" customFormat="1" ht="31.5" customHeight="1" thickBot="1" x14ac:dyDescent="0.3">
      <c r="A12" s="324" t="s">
        <v>10</v>
      </c>
      <c r="B12" s="324" t="s">
        <v>11</v>
      </c>
      <c r="C12" s="324" t="s">
        <v>12</v>
      </c>
      <c r="D12" s="347" t="s">
        <v>13</v>
      </c>
      <c r="E12" s="335" t="s">
        <v>14</v>
      </c>
      <c r="F12" s="336"/>
      <c r="G12" s="337"/>
      <c r="H12" s="341" t="s">
        <v>15</v>
      </c>
      <c r="I12" s="344" t="s">
        <v>16</v>
      </c>
      <c r="J12" s="345"/>
      <c r="K12" s="345"/>
      <c r="L12" s="345"/>
      <c r="M12" s="346"/>
      <c r="N12" s="347" t="s">
        <v>17</v>
      </c>
      <c r="O12" s="304" t="s">
        <v>18</v>
      </c>
      <c r="P12" s="367" t="s">
        <v>19</v>
      </c>
      <c r="Q12" s="306" t="s">
        <v>20</v>
      </c>
      <c r="R12" s="307"/>
      <c r="S12" s="310" t="s">
        <v>21</v>
      </c>
      <c r="T12" s="311"/>
      <c r="U12" s="315" t="s">
        <v>22</v>
      </c>
      <c r="V12" s="315" t="s">
        <v>23</v>
      </c>
      <c r="W12" s="318" t="s">
        <v>24</v>
      </c>
      <c r="X12" s="319"/>
      <c r="Y12" s="319"/>
      <c r="Z12" s="320"/>
      <c r="AA12" s="315" t="s">
        <v>25</v>
      </c>
    </row>
    <row r="13" spans="1:28" s="17" customFormat="1" ht="31.5" customHeight="1" thickBot="1" x14ac:dyDescent="0.3">
      <c r="A13" s="325"/>
      <c r="B13" s="329"/>
      <c r="C13" s="329"/>
      <c r="D13" s="348"/>
      <c r="E13" s="338"/>
      <c r="F13" s="339"/>
      <c r="G13" s="340"/>
      <c r="H13" s="342"/>
      <c r="I13" s="350" t="s">
        <v>26</v>
      </c>
      <c r="J13" s="95" t="s">
        <v>27</v>
      </c>
      <c r="K13" s="350" t="s">
        <v>28</v>
      </c>
      <c r="L13" s="95" t="s">
        <v>27</v>
      </c>
      <c r="M13" s="352" t="s">
        <v>29</v>
      </c>
      <c r="N13" s="348"/>
      <c r="O13" s="366"/>
      <c r="P13" s="368" t="s">
        <v>19</v>
      </c>
      <c r="Q13" s="304" t="s">
        <v>30</v>
      </c>
      <c r="R13" s="304" t="s">
        <v>31</v>
      </c>
      <c r="S13" s="333" t="s">
        <v>30</v>
      </c>
      <c r="T13" s="333" t="s">
        <v>31</v>
      </c>
      <c r="U13" s="316"/>
      <c r="V13" s="316"/>
      <c r="W13" s="308" t="s">
        <v>26</v>
      </c>
      <c r="X13" s="18" t="s">
        <v>27</v>
      </c>
      <c r="Y13" s="308" t="s">
        <v>28</v>
      </c>
      <c r="Z13" s="18" t="s">
        <v>27</v>
      </c>
      <c r="AA13" s="316"/>
    </row>
    <row r="14" spans="1:28" s="17" customFormat="1" ht="37.5" customHeight="1" thickBot="1" x14ac:dyDescent="0.35">
      <c r="A14" s="19" t="s">
        <v>32</v>
      </c>
      <c r="B14" s="365"/>
      <c r="C14" s="365"/>
      <c r="D14" s="348"/>
      <c r="E14" s="189" t="s">
        <v>33</v>
      </c>
      <c r="F14" s="190" t="s">
        <v>34</v>
      </c>
      <c r="G14" s="191" t="s">
        <v>35</v>
      </c>
      <c r="H14" s="342"/>
      <c r="I14" s="357" t="s">
        <v>36</v>
      </c>
      <c r="J14" s="99"/>
      <c r="K14" s="351" t="s">
        <v>36</v>
      </c>
      <c r="L14" s="99"/>
      <c r="M14" s="353"/>
      <c r="N14" s="348"/>
      <c r="O14" s="366"/>
      <c r="P14" s="368"/>
      <c r="Q14" s="366"/>
      <c r="R14" s="366"/>
      <c r="S14" s="364"/>
      <c r="T14" s="334"/>
      <c r="U14" s="317"/>
      <c r="V14" s="317"/>
      <c r="W14" s="359" t="s">
        <v>36</v>
      </c>
      <c r="X14" s="20"/>
      <c r="Y14" s="359" t="s">
        <v>36</v>
      </c>
      <c r="Z14" s="20"/>
      <c r="AA14" s="317"/>
    </row>
    <row r="15" spans="1:28" s="32" customFormat="1" ht="171.75" customHeight="1" x14ac:dyDescent="0.35">
      <c r="A15" s="195" t="s">
        <v>37</v>
      </c>
      <c r="B15" s="195"/>
      <c r="C15" s="195"/>
      <c r="D15" s="34" t="s">
        <v>38</v>
      </c>
      <c r="E15" s="112" t="s">
        <v>39</v>
      </c>
      <c r="F15" s="109">
        <v>1</v>
      </c>
      <c r="G15" s="168" t="s">
        <v>40</v>
      </c>
      <c r="H15" s="34" t="s">
        <v>41</v>
      </c>
      <c r="I15" s="33">
        <v>0.5</v>
      </c>
      <c r="J15" s="101">
        <v>0.5</v>
      </c>
      <c r="K15" s="25">
        <v>0.5</v>
      </c>
      <c r="L15" s="101">
        <v>0.5</v>
      </c>
      <c r="M15" s="26">
        <v>1</v>
      </c>
      <c r="N15" s="302" t="s">
        <v>42</v>
      </c>
      <c r="O15" s="237" t="s">
        <v>43</v>
      </c>
      <c r="P15" s="237" t="s">
        <v>44</v>
      </c>
      <c r="Q15" s="40">
        <v>101120176.19500001</v>
      </c>
      <c r="R15" s="40">
        <v>101120176.19500001</v>
      </c>
      <c r="S15" s="40">
        <v>16531617.48</v>
      </c>
      <c r="T15" s="27"/>
      <c r="U15" s="28">
        <f>IF((S15+T15)=0,0,((S15+T15)/(Q15+R15)))</f>
        <v>8.1742428178331356E-2</v>
      </c>
      <c r="V15" s="28">
        <f>IF(U15&gt;=100%,100%,U15)</f>
        <v>8.1742428178331356E-2</v>
      </c>
      <c r="W15" s="25"/>
      <c r="X15" s="29">
        <v>0</v>
      </c>
      <c r="Y15" s="25"/>
      <c r="Z15" s="29">
        <v>0</v>
      </c>
      <c r="AA15" s="30">
        <v>0</v>
      </c>
      <c r="AB15" s="31"/>
    </row>
    <row r="16" spans="1:28" s="32" customFormat="1" ht="56" x14ac:dyDescent="0.35">
      <c r="A16" s="195" t="s">
        <v>37</v>
      </c>
      <c r="B16" s="195"/>
      <c r="C16" s="195"/>
      <c r="D16" s="34" t="s">
        <v>327</v>
      </c>
      <c r="E16" s="112" t="s">
        <v>46</v>
      </c>
      <c r="F16" s="33">
        <v>2</v>
      </c>
      <c r="G16" s="168" t="s">
        <v>47</v>
      </c>
      <c r="H16" s="302" t="s">
        <v>48</v>
      </c>
      <c r="I16" s="33">
        <v>0.5</v>
      </c>
      <c r="J16" s="101">
        <v>0.5</v>
      </c>
      <c r="K16" s="25">
        <v>0.5</v>
      </c>
      <c r="L16" s="101">
        <v>0.5</v>
      </c>
      <c r="M16" s="26">
        <v>1</v>
      </c>
      <c r="N16" s="302" t="s">
        <v>42</v>
      </c>
      <c r="O16" s="237" t="s">
        <v>43</v>
      </c>
      <c r="P16" s="237" t="s">
        <v>44</v>
      </c>
      <c r="Q16" s="40">
        <v>25000000</v>
      </c>
      <c r="R16" s="40">
        <v>25000000</v>
      </c>
      <c r="S16" s="40">
        <v>0</v>
      </c>
      <c r="T16" s="27"/>
      <c r="U16" s="28">
        <f t="shared" ref="U16:U79" si="0">IF((S16+T16)=0,0,((S16+T16)/(Q16+R16)))</f>
        <v>0</v>
      </c>
      <c r="V16" s="28">
        <f t="shared" ref="V16:V79" si="1">IF(U16&gt;=100%,100%,U16)</f>
        <v>0</v>
      </c>
      <c r="W16" s="25"/>
      <c r="X16" s="29">
        <v>0</v>
      </c>
      <c r="Y16" s="25"/>
      <c r="Z16" s="29">
        <v>0</v>
      </c>
      <c r="AA16" s="30">
        <v>0</v>
      </c>
      <c r="AB16" s="31"/>
    </row>
    <row r="17" spans="1:28" s="32" customFormat="1" ht="56" x14ac:dyDescent="0.35">
      <c r="A17" s="195" t="s">
        <v>37</v>
      </c>
      <c r="B17" s="195"/>
      <c r="C17" s="195"/>
      <c r="D17" s="34" t="s">
        <v>327</v>
      </c>
      <c r="E17" s="112" t="s">
        <v>46</v>
      </c>
      <c r="F17" s="109">
        <v>3</v>
      </c>
      <c r="G17" s="168" t="s">
        <v>49</v>
      </c>
      <c r="H17" s="302" t="s">
        <v>50</v>
      </c>
      <c r="I17" s="33">
        <v>0.5</v>
      </c>
      <c r="J17" s="101">
        <v>0.5</v>
      </c>
      <c r="K17" s="25">
        <v>0.5</v>
      </c>
      <c r="L17" s="101">
        <v>0.5</v>
      </c>
      <c r="M17" s="26">
        <v>1</v>
      </c>
      <c r="N17" s="302" t="s">
        <v>42</v>
      </c>
      <c r="O17" s="237" t="s">
        <v>43</v>
      </c>
      <c r="P17" s="237" t="s">
        <v>44</v>
      </c>
      <c r="Q17" s="40">
        <v>25000000</v>
      </c>
      <c r="R17" s="40">
        <v>25000000</v>
      </c>
      <c r="S17" s="40">
        <v>0</v>
      </c>
      <c r="T17" s="27"/>
      <c r="U17" s="28">
        <f t="shared" si="0"/>
        <v>0</v>
      </c>
      <c r="V17" s="28">
        <f t="shared" si="1"/>
        <v>0</v>
      </c>
      <c r="W17" s="25"/>
      <c r="X17" s="29">
        <v>0</v>
      </c>
      <c r="Y17" s="25"/>
      <c r="Z17" s="29">
        <v>0</v>
      </c>
      <c r="AA17" s="30">
        <v>0</v>
      </c>
      <c r="AB17" s="31"/>
    </row>
    <row r="18" spans="1:28" s="32" customFormat="1" ht="56" x14ac:dyDescent="0.35">
      <c r="A18" s="195" t="s">
        <v>37</v>
      </c>
      <c r="B18" s="195"/>
      <c r="C18" s="195"/>
      <c r="D18" s="34" t="s">
        <v>51</v>
      </c>
      <c r="E18" s="112" t="s">
        <v>46</v>
      </c>
      <c r="F18" s="33">
        <v>4</v>
      </c>
      <c r="G18" s="168" t="s">
        <v>52</v>
      </c>
      <c r="H18" s="34" t="s">
        <v>53</v>
      </c>
      <c r="I18" s="33">
        <v>0.5</v>
      </c>
      <c r="J18" s="101">
        <v>0.5</v>
      </c>
      <c r="K18" s="25">
        <v>0.5</v>
      </c>
      <c r="L18" s="101">
        <v>0.5</v>
      </c>
      <c r="M18" s="26">
        <v>1</v>
      </c>
      <c r="N18" s="302" t="s">
        <v>42</v>
      </c>
      <c r="O18" s="237" t="s">
        <v>43</v>
      </c>
      <c r="P18" s="237" t="s">
        <v>44</v>
      </c>
      <c r="Q18" s="40">
        <v>7787500</v>
      </c>
      <c r="R18" s="40">
        <v>7787500</v>
      </c>
      <c r="S18" s="40">
        <v>0</v>
      </c>
      <c r="T18" s="27"/>
      <c r="U18" s="28">
        <f t="shared" si="0"/>
        <v>0</v>
      </c>
      <c r="V18" s="28">
        <f t="shared" si="1"/>
        <v>0</v>
      </c>
      <c r="W18" s="25"/>
      <c r="X18" s="29">
        <v>0</v>
      </c>
      <c r="Y18" s="25"/>
      <c r="Z18" s="29">
        <v>0</v>
      </c>
      <c r="AA18" s="30">
        <v>0</v>
      </c>
      <c r="AB18" s="31"/>
    </row>
    <row r="19" spans="1:28" s="32" customFormat="1" ht="84" x14ac:dyDescent="0.35">
      <c r="A19" s="195" t="s">
        <v>37</v>
      </c>
      <c r="B19" s="195"/>
      <c r="C19" s="195"/>
      <c r="D19" s="34" t="s">
        <v>45</v>
      </c>
      <c r="E19" s="112" t="s">
        <v>46</v>
      </c>
      <c r="F19" s="109">
        <v>5</v>
      </c>
      <c r="G19" s="168" t="s">
        <v>416</v>
      </c>
      <c r="H19" s="302" t="s">
        <v>54</v>
      </c>
      <c r="I19" s="33">
        <v>0.5</v>
      </c>
      <c r="J19" s="101">
        <v>0.5</v>
      </c>
      <c r="K19" s="25">
        <v>0.5</v>
      </c>
      <c r="L19" s="101">
        <v>0.5</v>
      </c>
      <c r="M19" s="26">
        <v>1</v>
      </c>
      <c r="N19" s="302" t="s">
        <v>42</v>
      </c>
      <c r="O19" s="237" t="s">
        <v>43</v>
      </c>
      <c r="P19" s="237" t="s">
        <v>44</v>
      </c>
      <c r="Q19" s="40">
        <v>25000000</v>
      </c>
      <c r="R19" s="40">
        <v>25000000</v>
      </c>
      <c r="S19" s="40">
        <v>0</v>
      </c>
      <c r="T19" s="27"/>
      <c r="U19" s="28">
        <f t="shared" si="0"/>
        <v>0</v>
      </c>
      <c r="V19" s="28">
        <f t="shared" si="1"/>
        <v>0</v>
      </c>
      <c r="W19" s="25"/>
      <c r="X19" s="29">
        <v>0</v>
      </c>
      <c r="Y19" s="25"/>
      <c r="Z19" s="29">
        <v>0</v>
      </c>
      <c r="AA19" s="30">
        <v>0</v>
      </c>
      <c r="AB19" s="31"/>
    </row>
    <row r="20" spans="1:28" s="32" customFormat="1" ht="56" x14ac:dyDescent="0.35">
      <c r="A20" s="195" t="s">
        <v>37</v>
      </c>
      <c r="B20" s="195"/>
      <c r="C20" s="195"/>
      <c r="D20" s="34" t="s">
        <v>45</v>
      </c>
      <c r="E20" s="112" t="s">
        <v>46</v>
      </c>
      <c r="F20" s="33">
        <v>6</v>
      </c>
      <c r="G20" s="168" t="s">
        <v>55</v>
      </c>
      <c r="H20" s="34" t="s">
        <v>54</v>
      </c>
      <c r="I20" s="33">
        <v>0.5</v>
      </c>
      <c r="J20" s="101">
        <v>0.5</v>
      </c>
      <c r="K20" s="25">
        <v>0.5</v>
      </c>
      <c r="L20" s="101">
        <v>0.5</v>
      </c>
      <c r="M20" s="26">
        <v>1</v>
      </c>
      <c r="N20" s="302" t="s">
        <v>42</v>
      </c>
      <c r="O20" s="237" t="s">
        <v>43</v>
      </c>
      <c r="P20" s="237" t="s">
        <v>44</v>
      </c>
      <c r="Q20" s="40">
        <v>25000000</v>
      </c>
      <c r="R20" s="40">
        <v>25000000</v>
      </c>
      <c r="S20" s="40">
        <v>0</v>
      </c>
      <c r="T20" s="27"/>
      <c r="U20" s="28">
        <f t="shared" si="0"/>
        <v>0</v>
      </c>
      <c r="V20" s="28">
        <f t="shared" si="1"/>
        <v>0</v>
      </c>
      <c r="W20" s="25"/>
      <c r="X20" s="29">
        <v>0</v>
      </c>
      <c r="Y20" s="25"/>
      <c r="Z20" s="29">
        <v>0</v>
      </c>
      <c r="AA20" s="30">
        <v>0</v>
      </c>
      <c r="AB20" s="31"/>
    </row>
    <row r="21" spans="1:28" s="32" customFormat="1" ht="56" x14ac:dyDescent="0.35">
      <c r="A21" s="195" t="s">
        <v>37</v>
      </c>
      <c r="B21" s="195"/>
      <c r="C21" s="195"/>
      <c r="D21" s="34" t="s">
        <v>56</v>
      </c>
      <c r="E21" s="112" t="s">
        <v>46</v>
      </c>
      <c r="F21" s="109">
        <v>7</v>
      </c>
      <c r="G21" s="168" t="s">
        <v>57</v>
      </c>
      <c r="H21" s="34" t="s">
        <v>54</v>
      </c>
      <c r="I21" s="33">
        <v>0.5</v>
      </c>
      <c r="J21" s="101">
        <v>0.5</v>
      </c>
      <c r="K21" s="25">
        <v>0.5</v>
      </c>
      <c r="L21" s="101">
        <v>0.5</v>
      </c>
      <c r="M21" s="26">
        <v>1</v>
      </c>
      <c r="N21" s="302" t="s">
        <v>42</v>
      </c>
      <c r="O21" s="237" t="s">
        <v>43</v>
      </c>
      <c r="P21" s="237" t="s">
        <v>44</v>
      </c>
      <c r="Q21" s="40">
        <v>15000000</v>
      </c>
      <c r="R21" s="40">
        <v>15000000</v>
      </c>
      <c r="S21" s="40">
        <v>0</v>
      </c>
      <c r="T21" s="27"/>
      <c r="U21" s="28">
        <f t="shared" si="0"/>
        <v>0</v>
      </c>
      <c r="V21" s="28">
        <f t="shared" si="1"/>
        <v>0</v>
      </c>
      <c r="W21" s="25"/>
      <c r="X21" s="29">
        <v>0</v>
      </c>
      <c r="Y21" s="25"/>
      <c r="Z21" s="29">
        <v>0</v>
      </c>
      <c r="AA21" s="30">
        <v>0</v>
      </c>
      <c r="AB21" s="31"/>
    </row>
    <row r="22" spans="1:28" s="32" customFormat="1" ht="56" x14ac:dyDescent="0.35">
      <c r="A22" s="195" t="s">
        <v>37</v>
      </c>
      <c r="B22" s="195"/>
      <c r="C22" s="195"/>
      <c r="D22" s="34" t="s">
        <v>56</v>
      </c>
      <c r="E22" s="112" t="s">
        <v>46</v>
      </c>
      <c r="F22" s="33">
        <v>8</v>
      </c>
      <c r="G22" s="168" t="s">
        <v>58</v>
      </c>
      <c r="H22" s="34" t="s">
        <v>54</v>
      </c>
      <c r="I22" s="33">
        <v>0</v>
      </c>
      <c r="J22" s="101">
        <v>0</v>
      </c>
      <c r="K22" s="25">
        <v>1</v>
      </c>
      <c r="L22" s="101">
        <v>1</v>
      </c>
      <c r="M22" s="26">
        <v>1</v>
      </c>
      <c r="N22" s="302" t="s">
        <v>42</v>
      </c>
      <c r="O22" s="237" t="s">
        <v>43</v>
      </c>
      <c r="P22" s="237" t="s">
        <v>44</v>
      </c>
      <c r="Q22" s="40">
        <v>0</v>
      </c>
      <c r="R22" s="40">
        <v>85000000</v>
      </c>
      <c r="S22" s="40">
        <v>0</v>
      </c>
      <c r="T22" s="27"/>
      <c r="U22" s="28">
        <f t="shared" si="0"/>
        <v>0</v>
      </c>
      <c r="V22" s="28">
        <f t="shared" si="1"/>
        <v>0</v>
      </c>
      <c r="W22" s="25"/>
      <c r="X22" s="29">
        <v>0</v>
      </c>
      <c r="Y22" s="25"/>
      <c r="Z22" s="29">
        <v>0</v>
      </c>
      <c r="AA22" s="30">
        <v>0</v>
      </c>
      <c r="AB22" s="31"/>
    </row>
    <row r="23" spans="1:28" s="32" customFormat="1" ht="56" x14ac:dyDescent="0.35">
      <c r="A23" s="195" t="s">
        <v>37</v>
      </c>
      <c r="B23" s="195"/>
      <c r="C23" s="195"/>
      <c r="D23" s="34" t="s">
        <v>56</v>
      </c>
      <c r="E23" s="112"/>
      <c r="F23" s="109">
        <v>9</v>
      </c>
      <c r="G23" s="168" t="s">
        <v>59</v>
      </c>
      <c r="H23" s="34" t="s">
        <v>54</v>
      </c>
      <c r="I23" s="33">
        <v>0</v>
      </c>
      <c r="J23" s="101">
        <v>0</v>
      </c>
      <c r="K23" s="25">
        <v>1</v>
      </c>
      <c r="L23" s="101">
        <v>1</v>
      </c>
      <c r="M23" s="26">
        <v>1</v>
      </c>
      <c r="N23" s="302" t="s">
        <v>42</v>
      </c>
      <c r="O23" s="237" t="s">
        <v>43</v>
      </c>
      <c r="P23" s="237" t="s">
        <v>44</v>
      </c>
      <c r="Q23" s="40">
        <v>0</v>
      </c>
      <c r="R23" s="40">
        <v>36519963.100000001</v>
      </c>
      <c r="S23" s="40">
        <v>0</v>
      </c>
      <c r="T23" s="27"/>
      <c r="U23" s="28">
        <f t="shared" si="0"/>
        <v>0</v>
      </c>
      <c r="V23" s="28">
        <f t="shared" si="1"/>
        <v>0</v>
      </c>
      <c r="W23" s="25"/>
      <c r="X23" s="29">
        <v>0</v>
      </c>
      <c r="Y23" s="25"/>
      <c r="Z23" s="29">
        <v>0</v>
      </c>
      <c r="AA23" s="30">
        <v>0</v>
      </c>
      <c r="AB23" s="31"/>
    </row>
    <row r="24" spans="1:28" s="32" customFormat="1" ht="56" x14ac:dyDescent="0.35">
      <c r="A24" s="195" t="s">
        <v>37</v>
      </c>
      <c r="B24" s="195"/>
      <c r="C24" s="195"/>
      <c r="D24" s="34" t="s">
        <v>56</v>
      </c>
      <c r="E24" s="112" t="s">
        <v>46</v>
      </c>
      <c r="F24" s="33">
        <v>10</v>
      </c>
      <c r="G24" s="168" t="s">
        <v>60</v>
      </c>
      <c r="H24" s="34" t="s">
        <v>54</v>
      </c>
      <c r="I24" s="33">
        <v>0</v>
      </c>
      <c r="J24" s="101">
        <v>0</v>
      </c>
      <c r="K24" s="25">
        <v>1</v>
      </c>
      <c r="L24" s="101">
        <v>1</v>
      </c>
      <c r="M24" s="26">
        <v>1</v>
      </c>
      <c r="N24" s="302" t="s">
        <v>42</v>
      </c>
      <c r="O24" s="237" t="s">
        <v>43</v>
      </c>
      <c r="P24" s="237" t="s">
        <v>44</v>
      </c>
      <c r="Q24" s="40">
        <v>0</v>
      </c>
      <c r="R24" s="40">
        <v>21000000</v>
      </c>
      <c r="S24" s="40">
        <v>0</v>
      </c>
      <c r="T24" s="27"/>
      <c r="U24" s="28">
        <f t="shared" si="0"/>
        <v>0</v>
      </c>
      <c r="V24" s="28">
        <f t="shared" si="1"/>
        <v>0</v>
      </c>
      <c r="W24" s="25"/>
      <c r="X24" s="29">
        <v>0</v>
      </c>
      <c r="Y24" s="25"/>
      <c r="Z24" s="29">
        <v>0</v>
      </c>
      <c r="AA24" s="30">
        <v>0</v>
      </c>
      <c r="AB24" s="31"/>
    </row>
    <row r="25" spans="1:28" s="32" customFormat="1" ht="56" x14ac:dyDescent="0.35">
      <c r="A25" s="195" t="s">
        <v>37</v>
      </c>
      <c r="B25" s="195"/>
      <c r="C25" s="195"/>
      <c r="D25" s="34" t="s">
        <v>45</v>
      </c>
      <c r="E25" s="112" t="s">
        <v>46</v>
      </c>
      <c r="F25" s="109">
        <v>11</v>
      </c>
      <c r="G25" s="168" t="s">
        <v>61</v>
      </c>
      <c r="H25" s="34" t="s">
        <v>54</v>
      </c>
      <c r="I25" s="33">
        <v>0.5</v>
      </c>
      <c r="J25" s="101">
        <v>0.5</v>
      </c>
      <c r="K25" s="25">
        <v>0.5</v>
      </c>
      <c r="L25" s="101">
        <v>0.5</v>
      </c>
      <c r="M25" s="26">
        <v>1</v>
      </c>
      <c r="N25" s="302" t="s">
        <v>42</v>
      </c>
      <c r="O25" s="237" t="s">
        <v>43</v>
      </c>
      <c r="P25" s="237" t="s">
        <v>44</v>
      </c>
      <c r="Q25" s="40">
        <v>5000000</v>
      </c>
      <c r="R25" s="40">
        <v>5000000</v>
      </c>
      <c r="S25" s="40">
        <v>0</v>
      </c>
      <c r="T25" s="27"/>
      <c r="U25" s="28">
        <f t="shared" si="0"/>
        <v>0</v>
      </c>
      <c r="V25" s="28">
        <f t="shared" si="1"/>
        <v>0</v>
      </c>
      <c r="W25" s="25"/>
      <c r="X25" s="29">
        <v>0</v>
      </c>
      <c r="Y25" s="25"/>
      <c r="Z25" s="29">
        <v>0</v>
      </c>
      <c r="AA25" s="30">
        <v>0</v>
      </c>
      <c r="AB25" s="31"/>
    </row>
    <row r="26" spans="1:28" s="32" customFormat="1" ht="98" x14ac:dyDescent="0.35">
      <c r="A26" s="195" t="s">
        <v>37</v>
      </c>
      <c r="B26" s="195"/>
      <c r="C26" s="195"/>
      <c r="D26" s="34" t="s">
        <v>38</v>
      </c>
      <c r="E26" s="112" t="s">
        <v>39</v>
      </c>
      <c r="F26" s="33">
        <v>12</v>
      </c>
      <c r="G26" s="168" t="s">
        <v>62</v>
      </c>
      <c r="H26" s="34" t="s">
        <v>41</v>
      </c>
      <c r="I26" s="33">
        <v>0.5</v>
      </c>
      <c r="J26" s="101">
        <v>0.5</v>
      </c>
      <c r="K26" s="25">
        <v>0.5</v>
      </c>
      <c r="L26" s="101">
        <v>0.5</v>
      </c>
      <c r="M26" s="26">
        <v>1</v>
      </c>
      <c r="N26" s="302" t="s">
        <v>63</v>
      </c>
      <c r="O26" s="237" t="s">
        <v>64</v>
      </c>
      <c r="P26" s="237" t="s">
        <v>65</v>
      </c>
      <c r="Q26" s="40">
        <v>214540884.04689869</v>
      </c>
      <c r="R26" s="40">
        <v>214540884.04689869</v>
      </c>
      <c r="S26" s="40">
        <v>107120106.59</v>
      </c>
      <c r="T26" s="27"/>
      <c r="U26" s="28">
        <f t="shared" si="0"/>
        <v>0.24964963453442171</v>
      </c>
      <c r="V26" s="28">
        <f t="shared" si="1"/>
        <v>0.24964963453442171</v>
      </c>
      <c r="W26" s="25"/>
      <c r="X26" s="29">
        <v>0</v>
      </c>
      <c r="Y26" s="25"/>
      <c r="Z26" s="29">
        <v>0</v>
      </c>
      <c r="AA26" s="30">
        <v>0</v>
      </c>
      <c r="AB26" s="31"/>
    </row>
    <row r="27" spans="1:28" s="32" customFormat="1" ht="98" x14ac:dyDescent="0.35">
      <c r="A27" s="195" t="s">
        <v>66</v>
      </c>
      <c r="B27" s="195"/>
      <c r="C27" s="195"/>
      <c r="D27" s="34" t="s">
        <v>38</v>
      </c>
      <c r="E27" s="112" t="s">
        <v>39</v>
      </c>
      <c r="F27" s="109">
        <v>13</v>
      </c>
      <c r="G27" s="168" t="s">
        <v>67</v>
      </c>
      <c r="H27" s="34" t="s">
        <v>41</v>
      </c>
      <c r="I27" s="33">
        <v>0.5</v>
      </c>
      <c r="J27" s="101">
        <v>0.5</v>
      </c>
      <c r="K27" s="25">
        <v>0.5</v>
      </c>
      <c r="L27" s="101">
        <v>0.5</v>
      </c>
      <c r="M27" s="26">
        <v>1</v>
      </c>
      <c r="N27" s="302" t="s">
        <v>68</v>
      </c>
      <c r="O27" s="237" t="s">
        <v>64</v>
      </c>
      <c r="P27" s="237" t="s">
        <v>65</v>
      </c>
      <c r="Q27" s="40">
        <v>45090000</v>
      </c>
      <c r="R27" s="40">
        <v>45090000</v>
      </c>
      <c r="S27" s="40">
        <v>6055276.4199999999</v>
      </c>
      <c r="T27" s="27"/>
      <c r="U27" s="28">
        <f t="shared" si="0"/>
        <v>6.7146555999112886E-2</v>
      </c>
      <c r="V27" s="28">
        <f t="shared" si="1"/>
        <v>6.7146555999112886E-2</v>
      </c>
      <c r="W27" s="25"/>
      <c r="X27" s="29">
        <v>0</v>
      </c>
      <c r="Y27" s="25"/>
      <c r="Z27" s="29">
        <v>0</v>
      </c>
      <c r="AA27" s="30">
        <v>0</v>
      </c>
      <c r="AB27" s="31"/>
    </row>
    <row r="28" spans="1:28" s="32" customFormat="1" ht="56" x14ac:dyDescent="0.35">
      <c r="A28" s="195" t="s">
        <v>37</v>
      </c>
      <c r="B28" s="195"/>
      <c r="C28" s="195"/>
      <c r="D28" s="34" t="s">
        <v>69</v>
      </c>
      <c r="E28" s="112" t="s">
        <v>46</v>
      </c>
      <c r="F28" s="33">
        <v>14</v>
      </c>
      <c r="G28" s="168" t="s">
        <v>70</v>
      </c>
      <c r="H28" s="34" t="s">
        <v>54</v>
      </c>
      <c r="I28" s="33">
        <v>0</v>
      </c>
      <c r="J28" s="101">
        <v>0</v>
      </c>
      <c r="K28" s="25">
        <v>1</v>
      </c>
      <c r="L28" s="101">
        <v>1</v>
      </c>
      <c r="M28" s="26">
        <v>1</v>
      </c>
      <c r="N28" s="302" t="s">
        <v>71</v>
      </c>
      <c r="O28" s="237" t="s">
        <v>72</v>
      </c>
      <c r="P28" s="237" t="s">
        <v>65</v>
      </c>
      <c r="Q28" s="40">
        <v>0</v>
      </c>
      <c r="R28" s="40">
        <v>1000000000</v>
      </c>
      <c r="S28" s="40">
        <v>0</v>
      </c>
      <c r="T28" s="27"/>
      <c r="U28" s="28">
        <f t="shared" si="0"/>
        <v>0</v>
      </c>
      <c r="V28" s="28">
        <f t="shared" si="1"/>
        <v>0</v>
      </c>
      <c r="W28" s="25"/>
      <c r="X28" s="29">
        <v>0</v>
      </c>
      <c r="Y28" s="25"/>
      <c r="Z28" s="29">
        <v>0</v>
      </c>
      <c r="AA28" s="30">
        <v>0</v>
      </c>
      <c r="AB28" s="31"/>
    </row>
    <row r="29" spans="1:28" s="32" customFormat="1" ht="56" x14ac:dyDescent="0.35">
      <c r="A29" s="195" t="s">
        <v>37</v>
      </c>
      <c r="B29" s="195"/>
      <c r="C29" s="195"/>
      <c r="D29" s="34" t="s">
        <v>56</v>
      </c>
      <c r="E29" s="112" t="s">
        <v>46</v>
      </c>
      <c r="F29" s="109">
        <v>15</v>
      </c>
      <c r="G29" s="168" t="s">
        <v>73</v>
      </c>
      <c r="H29" s="34" t="s">
        <v>54</v>
      </c>
      <c r="I29" s="33">
        <v>0</v>
      </c>
      <c r="J29" s="101">
        <v>0</v>
      </c>
      <c r="K29" s="25">
        <v>1</v>
      </c>
      <c r="L29" s="101">
        <v>1</v>
      </c>
      <c r="M29" s="26">
        <v>1</v>
      </c>
      <c r="N29" s="34" t="s">
        <v>74</v>
      </c>
      <c r="O29" s="237" t="s">
        <v>43</v>
      </c>
      <c r="P29" s="237" t="s">
        <v>65</v>
      </c>
      <c r="Q29" s="40">
        <v>0</v>
      </c>
      <c r="R29" s="40">
        <v>30000000</v>
      </c>
      <c r="S29" s="40">
        <v>0</v>
      </c>
      <c r="T29" s="27"/>
      <c r="U29" s="28">
        <f t="shared" si="0"/>
        <v>0</v>
      </c>
      <c r="V29" s="28">
        <f t="shared" si="1"/>
        <v>0</v>
      </c>
      <c r="W29" s="25"/>
      <c r="X29" s="29">
        <v>0</v>
      </c>
      <c r="Y29" s="25"/>
      <c r="Z29" s="29">
        <v>0</v>
      </c>
      <c r="AA29" s="30">
        <v>0</v>
      </c>
      <c r="AB29" s="31"/>
    </row>
    <row r="30" spans="1:28" s="32" customFormat="1" ht="56" x14ac:dyDescent="0.35">
      <c r="A30" s="195" t="s">
        <v>37</v>
      </c>
      <c r="B30" s="195"/>
      <c r="C30" s="195"/>
      <c r="D30" s="34" t="s">
        <v>51</v>
      </c>
      <c r="E30" s="112" t="s">
        <v>46</v>
      </c>
      <c r="F30" s="33">
        <v>16</v>
      </c>
      <c r="G30" s="168" t="s">
        <v>75</v>
      </c>
      <c r="H30" s="34" t="s">
        <v>54</v>
      </c>
      <c r="I30" s="33">
        <v>0</v>
      </c>
      <c r="J30" s="101">
        <v>0</v>
      </c>
      <c r="K30" s="25">
        <v>1</v>
      </c>
      <c r="L30" s="101">
        <v>1</v>
      </c>
      <c r="M30" s="26">
        <v>1</v>
      </c>
      <c r="N30" s="34" t="s">
        <v>74</v>
      </c>
      <c r="O30" s="237" t="s">
        <v>64</v>
      </c>
      <c r="P30" s="237" t="s">
        <v>65</v>
      </c>
      <c r="Q30" s="40">
        <v>0</v>
      </c>
      <c r="R30" s="40">
        <v>52200000</v>
      </c>
      <c r="S30" s="40">
        <v>0</v>
      </c>
      <c r="T30" s="27"/>
      <c r="U30" s="28">
        <f t="shared" si="0"/>
        <v>0</v>
      </c>
      <c r="V30" s="28">
        <f t="shared" si="1"/>
        <v>0</v>
      </c>
      <c r="W30" s="25"/>
      <c r="X30" s="29">
        <v>0</v>
      </c>
      <c r="Y30" s="25"/>
      <c r="Z30" s="29">
        <v>0</v>
      </c>
      <c r="AA30" s="30">
        <v>0</v>
      </c>
      <c r="AB30" s="31"/>
    </row>
    <row r="31" spans="1:28" s="32" customFormat="1" ht="56" x14ac:dyDescent="0.35">
      <c r="A31" s="195" t="s">
        <v>37</v>
      </c>
      <c r="B31" s="195"/>
      <c r="C31" s="195"/>
      <c r="D31" s="34" t="s">
        <v>51</v>
      </c>
      <c r="E31" s="112" t="s">
        <v>46</v>
      </c>
      <c r="F31" s="109">
        <v>17</v>
      </c>
      <c r="G31" s="168" t="s">
        <v>76</v>
      </c>
      <c r="H31" s="34" t="s">
        <v>54</v>
      </c>
      <c r="I31" s="33">
        <v>0</v>
      </c>
      <c r="J31" s="101">
        <v>0</v>
      </c>
      <c r="K31" s="25">
        <v>1</v>
      </c>
      <c r="L31" s="101">
        <v>1</v>
      </c>
      <c r="M31" s="26">
        <v>1</v>
      </c>
      <c r="N31" s="34" t="s">
        <v>74</v>
      </c>
      <c r="O31" s="237" t="s">
        <v>72</v>
      </c>
      <c r="P31" s="237" t="s">
        <v>65</v>
      </c>
      <c r="Q31" s="40">
        <v>0</v>
      </c>
      <c r="R31" s="40">
        <v>25000000</v>
      </c>
      <c r="S31" s="40">
        <v>0</v>
      </c>
      <c r="T31" s="27"/>
      <c r="U31" s="28">
        <f t="shared" si="0"/>
        <v>0</v>
      </c>
      <c r="V31" s="28">
        <f t="shared" si="1"/>
        <v>0</v>
      </c>
      <c r="W31" s="25"/>
      <c r="X31" s="29">
        <v>0</v>
      </c>
      <c r="Y31" s="25"/>
      <c r="Z31" s="29">
        <v>0</v>
      </c>
      <c r="AA31" s="30">
        <v>0</v>
      </c>
      <c r="AB31" s="31"/>
    </row>
    <row r="32" spans="1:28" s="32" customFormat="1" ht="56" x14ac:dyDescent="0.35">
      <c r="A32" s="195" t="s">
        <v>37</v>
      </c>
      <c r="B32" s="195"/>
      <c r="C32" s="195"/>
      <c r="D32" s="34" t="s">
        <v>51</v>
      </c>
      <c r="E32" s="112" t="s">
        <v>46</v>
      </c>
      <c r="F32" s="33">
        <v>18</v>
      </c>
      <c r="G32" s="168" t="s">
        <v>77</v>
      </c>
      <c r="H32" s="34" t="s">
        <v>54</v>
      </c>
      <c r="I32" s="33">
        <v>0</v>
      </c>
      <c r="J32" s="101">
        <v>0</v>
      </c>
      <c r="K32" s="25">
        <v>1</v>
      </c>
      <c r="L32" s="101">
        <v>1</v>
      </c>
      <c r="M32" s="26">
        <v>1</v>
      </c>
      <c r="N32" s="34" t="s">
        <v>74</v>
      </c>
      <c r="O32" s="237" t="s">
        <v>64</v>
      </c>
      <c r="P32" s="237" t="s">
        <v>65</v>
      </c>
      <c r="Q32" s="40">
        <v>0</v>
      </c>
      <c r="R32" s="40">
        <v>30000000</v>
      </c>
      <c r="S32" s="40">
        <v>0</v>
      </c>
      <c r="T32" s="27"/>
      <c r="U32" s="28">
        <f t="shared" si="0"/>
        <v>0</v>
      </c>
      <c r="V32" s="28">
        <f t="shared" si="1"/>
        <v>0</v>
      </c>
      <c r="W32" s="25"/>
      <c r="X32" s="29">
        <v>0</v>
      </c>
      <c r="Y32" s="25"/>
      <c r="Z32" s="29">
        <v>0</v>
      </c>
      <c r="AA32" s="30">
        <v>0</v>
      </c>
      <c r="AB32" s="31"/>
    </row>
    <row r="33" spans="1:28" s="32" customFormat="1" ht="56" x14ac:dyDescent="0.35">
      <c r="A33" s="195" t="s">
        <v>37</v>
      </c>
      <c r="B33" s="195"/>
      <c r="C33" s="195"/>
      <c r="D33" s="34" t="s">
        <v>51</v>
      </c>
      <c r="E33" s="112" t="s">
        <v>46</v>
      </c>
      <c r="F33" s="109">
        <v>19</v>
      </c>
      <c r="G33" s="168" t="s">
        <v>78</v>
      </c>
      <c r="H33" s="34" t="s">
        <v>54</v>
      </c>
      <c r="I33" s="33">
        <v>0</v>
      </c>
      <c r="J33" s="101">
        <v>0</v>
      </c>
      <c r="K33" s="25">
        <v>1</v>
      </c>
      <c r="L33" s="101">
        <v>1</v>
      </c>
      <c r="M33" s="26">
        <v>1</v>
      </c>
      <c r="N33" s="34" t="s">
        <v>79</v>
      </c>
      <c r="O33" s="237" t="s">
        <v>64</v>
      </c>
      <c r="P33" s="237" t="s">
        <v>65</v>
      </c>
      <c r="Q33" s="40">
        <v>0</v>
      </c>
      <c r="R33" s="40">
        <v>7245000</v>
      </c>
      <c r="S33" s="40">
        <v>0</v>
      </c>
      <c r="T33" s="27"/>
      <c r="U33" s="28">
        <f t="shared" si="0"/>
        <v>0</v>
      </c>
      <c r="V33" s="28">
        <f t="shared" si="1"/>
        <v>0</v>
      </c>
      <c r="W33" s="25"/>
      <c r="X33" s="29">
        <v>0</v>
      </c>
      <c r="Y33" s="25"/>
      <c r="Z33" s="29">
        <v>0</v>
      </c>
      <c r="AA33" s="30">
        <v>0</v>
      </c>
      <c r="AB33" s="31"/>
    </row>
    <row r="34" spans="1:28" s="32" customFormat="1" ht="57" x14ac:dyDescent="0.25">
      <c r="A34" s="195" t="s">
        <v>37</v>
      </c>
      <c r="B34" s="195"/>
      <c r="C34" s="195"/>
      <c r="D34" s="34" t="s">
        <v>51</v>
      </c>
      <c r="E34" s="112" t="s">
        <v>46</v>
      </c>
      <c r="F34" s="33">
        <v>20</v>
      </c>
      <c r="G34" s="168" t="s">
        <v>80</v>
      </c>
      <c r="H34" s="34" t="s">
        <v>54</v>
      </c>
      <c r="I34" s="33">
        <v>0</v>
      </c>
      <c r="J34" s="101">
        <v>0</v>
      </c>
      <c r="K34" s="25">
        <v>1</v>
      </c>
      <c r="L34" s="101">
        <v>1</v>
      </c>
      <c r="M34" s="26">
        <v>1</v>
      </c>
      <c r="N34" s="34" t="s">
        <v>79</v>
      </c>
      <c r="O34" s="237" t="s">
        <v>72</v>
      </c>
      <c r="P34" s="237" t="s">
        <v>65</v>
      </c>
      <c r="Q34" s="40">
        <v>0</v>
      </c>
      <c r="R34" s="40">
        <v>17328600</v>
      </c>
      <c r="S34" s="40">
        <v>0</v>
      </c>
      <c r="T34" s="27"/>
      <c r="U34" s="28">
        <f t="shared" si="0"/>
        <v>0</v>
      </c>
      <c r="V34" s="28">
        <f t="shared" si="1"/>
        <v>0</v>
      </c>
      <c r="W34" s="25"/>
      <c r="X34" s="29">
        <v>0</v>
      </c>
      <c r="Y34" s="25"/>
      <c r="Z34" s="29">
        <v>0</v>
      </c>
      <c r="AA34" s="30">
        <v>0</v>
      </c>
      <c r="AB34" s="31"/>
    </row>
    <row r="35" spans="1:28" s="32" customFormat="1" ht="57" x14ac:dyDescent="0.25">
      <c r="A35" s="195" t="s">
        <v>37</v>
      </c>
      <c r="B35" s="195"/>
      <c r="C35" s="195"/>
      <c r="D35" s="34" t="s">
        <v>51</v>
      </c>
      <c r="E35" s="112" t="s">
        <v>46</v>
      </c>
      <c r="F35" s="109">
        <v>21</v>
      </c>
      <c r="G35" s="168" t="s">
        <v>81</v>
      </c>
      <c r="H35" s="34" t="s">
        <v>54</v>
      </c>
      <c r="I35" s="33">
        <v>0</v>
      </c>
      <c r="J35" s="101">
        <v>0</v>
      </c>
      <c r="K35" s="25">
        <v>1</v>
      </c>
      <c r="L35" s="101">
        <v>1</v>
      </c>
      <c r="M35" s="26">
        <v>1</v>
      </c>
      <c r="N35" s="34" t="s">
        <v>82</v>
      </c>
      <c r="O35" s="237" t="s">
        <v>64</v>
      </c>
      <c r="P35" s="237" t="s">
        <v>65</v>
      </c>
      <c r="Q35" s="40">
        <v>0</v>
      </c>
      <c r="R35" s="40">
        <v>180000000</v>
      </c>
      <c r="S35" s="40">
        <v>0</v>
      </c>
      <c r="T35" s="27"/>
      <c r="U35" s="28">
        <f t="shared" si="0"/>
        <v>0</v>
      </c>
      <c r="V35" s="28">
        <f t="shared" si="1"/>
        <v>0</v>
      </c>
      <c r="W35" s="25"/>
      <c r="X35" s="29">
        <v>0</v>
      </c>
      <c r="Y35" s="25"/>
      <c r="Z35" s="29">
        <v>0</v>
      </c>
      <c r="AA35" s="30">
        <v>0</v>
      </c>
      <c r="AB35" s="31"/>
    </row>
    <row r="36" spans="1:28" s="32" customFormat="1" ht="56" x14ac:dyDescent="0.35">
      <c r="A36" s="195" t="s">
        <v>37</v>
      </c>
      <c r="B36" s="195"/>
      <c r="C36" s="195"/>
      <c r="D36" s="34" t="s">
        <v>51</v>
      </c>
      <c r="E36" s="112" t="s">
        <v>46</v>
      </c>
      <c r="F36" s="33">
        <v>22</v>
      </c>
      <c r="G36" s="168" t="s">
        <v>83</v>
      </c>
      <c r="H36" s="34" t="s">
        <v>54</v>
      </c>
      <c r="I36" s="33">
        <v>0</v>
      </c>
      <c r="J36" s="101">
        <v>0</v>
      </c>
      <c r="K36" s="25">
        <v>1</v>
      </c>
      <c r="L36" s="101">
        <v>1</v>
      </c>
      <c r="M36" s="26">
        <v>1</v>
      </c>
      <c r="N36" s="34" t="s">
        <v>79</v>
      </c>
      <c r="O36" s="237" t="s">
        <v>43</v>
      </c>
      <c r="P36" s="237" t="s">
        <v>65</v>
      </c>
      <c r="Q36" s="40">
        <v>0</v>
      </c>
      <c r="R36" s="40">
        <v>5000000</v>
      </c>
      <c r="S36" s="40">
        <v>0</v>
      </c>
      <c r="T36" s="27"/>
      <c r="U36" s="28">
        <f t="shared" si="0"/>
        <v>0</v>
      </c>
      <c r="V36" s="28">
        <f t="shared" si="1"/>
        <v>0</v>
      </c>
      <c r="W36" s="25"/>
      <c r="X36" s="29">
        <v>0</v>
      </c>
      <c r="Y36" s="25"/>
      <c r="Z36" s="29">
        <v>0</v>
      </c>
      <c r="AA36" s="30">
        <v>0</v>
      </c>
      <c r="AB36" s="31"/>
    </row>
    <row r="37" spans="1:28" s="32" customFormat="1" ht="56" x14ac:dyDescent="0.35">
      <c r="A37" s="195" t="s">
        <v>37</v>
      </c>
      <c r="B37" s="195"/>
      <c r="C37" s="195"/>
      <c r="D37" s="34" t="s">
        <v>56</v>
      </c>
      <c r="E37" s="112" t="s">
        <v>46</v>
      </c>
      <c r="F37" s="109">
        <v>23</v>
      </c>
      <c r="G37" s="168" t="s">
        <v>84</v>
      </c>
      <c r="H37" s="34" t="s">
        <v>54</v>
      </c>
      <c r="I37" s="33">
        <v>0</v>
      </c>
      <c r="J37" s="101">
        <v>0</v>
      </c>
      <c r="K37" s="25">
        <v>1</v>
      </c>
      <c r="L37" s="101">
        <v>1</v>
      </c>
      <c r="M37" s="26">
        <v>1</v>
      </c>
      <c r="N37" s="34" t="s">
        <v>79</v>
      </c>
      <c r="O37" s="237" t="s">
        <v>43</v>
      </c>
      <c r="P37" s="237" t="s">
        <v>65</v>
      </c>
      <c r="Q37" s="40">
        <v>0</v>
      </c>
      <c r="R37" s="40">
        <v>7500000</v>
      </c>
      <c r="S37" s="40">
        <v>0</v>
      </c>
      <c r="T37" s="27"/>
      <c r="U37" s="28">
        <f t="shared" si="0"/>
        <v>0</v>
      </c>
      <c r="V37" s="28">
        <f t="shared" si="1"/>
        <v>0</v>
      </c>
      <c r="W37" s="25"/>
      <c r="X37" s="29">
        <v>0</v>
      </c>
      <c r="Y37" s="25"/>
      <c r="Z37" s="29">
        <v>0</v>
      </c>
      <c r="AA37" s="30">
        <v>0</v>
      </c>
      <c r="AB37" s="31"/>
    </row>
    <row r="38" spans="1:28" s="32" customFormat="1" ht="56" x14ac:dyDescent="0.35">
      <c r="A38" s="195" t="s">
        <v>37</v>
      </c>
      <c r="B38" s="195"/>
      <c r="C38" s="195"/>
      <c r="D38" s="34" t="s">
        <v>56</v>
      </c>
      <c r="E38" s="112" t="s">
        <v>46</v>
      </c>
      <c r="F38" s="33">
        <v>24</v>
      </c>
      <c r="G38" s="168" t="s">
        <v>85</v>
      </c>
      <c r="H38" s="34" t="s">
        <v>54</v>
      </c>
      <c r="I38" s="33">
        <v>0</v>
      </c>
      <c r="J38" s="101">
        <v>0</v>
      </c>
      <c r="K38" s="25">
        <v>1</v>
      </c>
      <c r="L38" s="101">
        <v>1</v>
      </c>
      <c r="M38" s="26">
        <v>1</v>
      </c>
      <c r="N38" s="34" t="s">
        <v>79</v>
      </c>
      <c r="O38" s="237" t="s">
        <v>43</v>
      </c>
      <c r="P38" s="237" t="s">
        <v>65</v>
      </c>
      <c r="Q38" s="40">
        <v>0</v>
      </c>
      <c r="R38" s="40">
        <v>20123309.77</v>
      </c>
      <c r="S38" s="40">
        <v>0</v>
      </c>
      <c r="T38" s="27"/>
      <c r="U38" s="28">
        <f t="shared" si="0"/>
        <v>0</v>
      </c>
      <c r="V38" s="28">
        <f t="shared" si="1"/>
        <v>0</v>
      </c>
      <c r="W38" s="25"/>
      <c r="X38" s="29">
        <v>0</v>
      </c>
      <c r="Y38" s="25"/>
      <c r="Z38" s="29">
        <v>0</v>
      </c>
      <c r="AA38" s="30">
        <v>0</v>
      </c>
      <c r="AB38" s="31"/>
    </row>
    <row r="39" spans="1:28" s="32" customFormat="1" ht="56" x14ac:dyDescent="0.35">
      <c r="A39" s="195" t="s">
        <v>37</v>
      </c>
      <c r="B39" s="195"/>
      <c r="C39" s="195"/>
      <c r="D39" s="34" t="s">
        <v>51</v>
      </c>
      <c r="E39" s="112" t="s">
        <v>46</v>
      </c>
      <c r="F39" s="109">
        <v>25</v>
      </c>
      <c r="G39" s="168" t="s">
        <v>86</v>
      </c>
      <c r="H39" s="34" t="s">
        <v>54</v>
      </c>
      <c r="I39" s="33">
        <v>0</v>
      </c>
      <c r="J39" s="101">
        <v>0</v>
      </c>
      <c r="K39" s="25">
        <v>1</v>
      </c>
      <c r="L39" s="101">
        <v>1</v>
      </c>
      <c r="M39" s="26">
        <v>1</v>
      </c>
      <c r="N39" s="34" t="s">
        <v>87</v>
      </c>
      <c r="O39" s="237" t="s">
        <v>64</v>
      </c>
      <c r="P39" s="237" t="s">
        <v>65</v>
      </c>
      <c r="Q39" s="40">
        <v>0</v>
      </c>
      <c r="R39" s="40">
        <v>0</v>
      </c>
      <c r="S39" s="40">
        <v>0</v>
      </c>
      <c r="T39" s="27"/>
      <c r="U39" s="28">
        <f t="shared" si="0"/>
        <v>0</v>
      </c>
      <c r="V39" s="28">
        <f t="shared" si="1"/>
        <v>0</v>
      </c>
      <c r="W39" s="25"/>
      <c r="X39" s="29">
        <v>0</v>
      </c>
      <c r="Y39" s="25"/>
      <c r="Z39" s="29">
        <v>0</v>
      </c>
      <c r="AA39" s="30">
        <v>0</v>
      </c>
      <c r="AB39" s="31"/>
    </row>
    <row r="40" spans="1:28" s="32" customFormat="1" ht="71.25" x14ac:dyDescent="0.25">
      <c r="A40" s="195" t="s">
        <v>37</v>
      </c>
      <c r="B40" s="195"/>
      <c r="C40" s="195"/>
      <c r="D40" s="34" t="s">
        <v>51</v>
      </c>
      <c r="E40" s="112" t="s">
        <v>46</v>
      </c>
      <c r="F40" s="33">
        <v>26</v>
      </c>
      <c r="G40" s="168" t="s">
        <v>417</v>
      </c>
      <c r="H40" s="34" t="s">
        <v>54</v>
      </c>
      <c r="I40" s="33">
        <v>0</v>
      </c>
      <c r="J40" s="101">
        <v>0</v>
      </c>
      <c r="K40" s="25">
        <v>1</v>
      </c>
      <c r="L40" s="101">
        <v>1</v>
      </c>
      <c r="M40" s="26">
        <v>1</v>
      </c>
      <c r="N40" s="34" t="s">
        <v>79</v>
      </c>
      <c r="O40" s="237" t="s">
        <v>64</v>
      </c>
      <c r="P40" s="237" t="s">
        <v>65</v>
      </c>
      <c r="Q40" s="40">
        <v>0</v>
      </c>
      <c r="R40" s="40">
        <v>85000000</v>
      </c>
      <c r="S40" s="40">
        <v>0</v>
      </c>
      <c r="T40" s="27"/>
      <c r="U40" s="28">
        <f t="shared" si="0"/>
        <v>0</v>
      </c>
      <c r="V40" s="28">
        <f t="shared" si="1"/>
        <v>0</v>
      </c>
      <c r="W40" s="25"/>
      <c r="X40" s="29">
        <v>0</v>
      </c>
      <c r="Y40" s="25"/>
      <c r="Z40" s="29">
        <v>0</v>
      </c>
      <c r="AA40" s="30">
        <v>0</v>
      </c>
      <c r="AB40" s="31"/>
    </row>
    <row r="41" spans="1:28" s="32" customFormat="1" ht="56" x14ac:dyDescent="0.35">
      <c r="A41" s="195" t="s">
        <v>37</v>
      </c>
      <c r="B41" s="195"/>
      <c r="C41" s="195"/>
      <c r="D41" s="34" t="s">
        <v>56</v>
      </c>
      <c r="E41" s="112" t="s">
        <v>46</v>
      </c>
      <c r="F41" s="109">
        <v>27</v>
      </c>
      <c r="G41" s="168" t="s">
        <v>88</v>
      </c>
      <c r="H41" s="34" t="s">
        <v>54</v>
      </c>
      <c r="I41" s="33">
        <v>0</v>
      </c>
      <c r="J41" s="101">
        <v>0</v>
      </c>
      <c r="K41" s="25">
        <v>1</v>
      </c>
      <c r="L41" s="101">
        <v>1</v>
      </c>
      <c r="M41" s="26">
        <v>1</v>
      </c>
      <c r="N41" s="34" t="s">
        <v>79</v>
      </c>
      <c r="O41" s="237" t="s">
        <v>43</v>
      </c>
      <c r="P41" s="237" t="s">
        <v>65</v>
      </c>
      <c r="Q41" s="40">
        <v>0</v>
      </c>
      <c r="R41" s="40">
        <v>90000000</v>
      </c>
      <c r="S41" s="40">
        <v>0</v>
      </c>
      <c r="T41" s="27"/>
      <c r="U41" s="28">
        <f t="shared" si="0"/>
        <v>0</v>
      </c>
      <c r="V41" s="28">
        <f t="shared" si="1"/>
        <v>0</v>
      </c>
      <c r="W41" s="25"/>
      <c r="X41" s="29">
        <v>0</v>
      </c>
      <c r="Y41" s="25"/>
      <c r="Z41" s="29">
        <v>0</v>
      </c>
      <c r="AA41" s="30">
        <v>0</v>
      </c>
      <c r="AB41" s="31"/>
    </row>
    <row r="42" spans="1:28" s="32" customFormat="1" ht="56" x14ac:dyDescent="0.35">
      <c r="A42" s="195" t="s">
        <v>37</v>
      </c>
      <c r="B42" s="195"/>
      <c r="C42" s="195"/>
      <c r="D42" s="34" t="s">
        <v>56</v>
      </c>
      <c r="E42" s="112" t="s">
        <v>46</v>
      </c>
      <c r="F42" s="33">
        <v>28</v>
      </c>
      <c r="G42" s="168" t="s">
        <v>89</v>
      </c>
      <c r="H42" s="34" t="s">
        <v>54</v>
      </c>
      <c r="I42" s="33">
        <v>0</v>
      </c>
      <c r="J42" s="101">
        <v>0</v>
      </c>
      <c r="K42" s="25">
        <v>1</v>
      </c>
      <c r="L42" s="101">
        <v>1</v>
      </c>
      <c r="M42" s="26">
        <v>1</v>
      </c>
      <c r="N42" s="34" t="s">
        <v>79</v>
      </c>
      <c r="O42" s="237" t="s">
        <v>43</v>
      </c>
      <c r="P42" s="237" t="s">
        <v>65</v>
      </c>
      <c r="Q42" s="40">
        <v>0</v>
      </c>
      <c r="R42" s="40">
        <v>30000000</v>
      </c>
      <c r="S42" s="40">
        <v>0</v>
      </c>
      <c r="T42" s="27"/>
      <c r="U42" s="28">
        <f t="shared" si="0"/>
        <v>0</v>
      </c>
      <c r="V42" s="28">
        <f t="shared" si="1"/>
        <v>0</v>
      </c>
      <c r="W42" s="25"/>
      <c r="X42" s="29">
        <v>0</v>
      </c>
      <c r="Y42" s="25"/>
      <c r="Z42" s="29">
        <v>0</v>
      </c>
      <c r="AA42" s="30">
        <v>0</v>
      </c>
      <c r="AB42" s="31"/>
    </row>
    <row r="43" spans="1:28" s="32" customFormat="1" ht="56" x14ac:dyDescent="0.35">
      <c r="A43" s="195" t="s">
        <v>37</v>
      </c>
      <c r="B43" s="195"/>
      <c r="C43" s="195"/>
      <c r="D43" s="34" t="s">
        <v>56</v>
      </c>
      <c r="E43" s="112" t="s">
        <v>46</v>
      </c>
      <c r="F43" s="109">
        <v>29</v>
      </c>
      <c r="G43" s="168" t="s">
        <v>90</v>
      </c>
      <c r="H43" s="34" t="s">
        <v>54</v>
      </c>
      <c r="I43" s="33">
        <v>0</v>
      </c>
      <c r="J43" s="101">
        <v>0</v>
      </c>
      <c r="K43" s="25">
        <v>1</v>
      </c>
      <c r="L43" s="101">
        <v>1</v>
      </c>
      <c r="M43" s="26">
        <v>1</v>
      </c>
      <c r="N43" s="34" t="s">
        <v>79</v>
      </c>
      <c r="O43" s="237" t="s">
        <v>43</v>
      </c>
      <c r="P43" s="237" t="s">
        <v>65</v>
      </c>
      <c r="Q43" s="40">
        <v>0</v>
      </c>
      <c r="R43" s="40">
        <v>7500000</v>
      </c>
      <c r="S43" s="40">
        <v>5709640</v>
      </c>
      <c r="T43" s="27"/>
      <c r="U43" s="28">
        <f t="shared" si="0"/>
        <v>0.76128533333333337</v>
      </c>
      <c r="V43" s="28">
        <f t="shared" si="1"/>
        <v>0.76128533333333337</v>
      </c>
      <c r="W43" s="25"/>
      <c r="X43" s="29">
        <v>0</v>
      </c>
      <c r="Y43" s="25"/>
      <c r="Z43" s="29">
        <v>0</v>
      </c>
      <c r="AA43" s="30">
        <v>0</v>
      </c>
      <c r="AB43" s="31"/>
    </row>
    <row r="44" spans="1:28" s="32" customFormat="1" ht="56" x14ac:dyDescent="0.35">
      <c r="A44" s="195" t="s">
        <v>37</v>
      </c>
      <c r="B44" s="195"/>
      <c r="C44" s="195"/>
      <c r="D44" s="34" t="s">
        <v>56</v>
      </c>
      <c r="E44" s="112" t="s">
        <v>46</v>
      </c>
      <c r="F44" s="33">
        <v>30</v>
      </c>
      <c r="G44" s="168" t="s">
        <v>91</v>
      </c>
      <c r="H44" s="34" t="s">
        <v>54</v>
      </c>
      <c r="I44" s="33">
        <v>0</v>
      </c>
      <c r="J44" s="101">
        <v>0</v>
      </c>
      <c r="K44" s="25">
        <v>1</v>
      </c>
      <c r="L44" s="101">
        <v>1</v>
      </c>
      <c r="M44" s="26">
        <v>1</v>
      </c>
      <c r="N44" s="34" t="s">
        <v>79</v>
      </c>
      <c r="O44" s="237" t="s">
        <v>43</v>
      </c>
      <c r="P44" s="237" t="s">
        <v>65</v>
      </c>
      <c r="Q44" s="40">
        <v>0</v>
      </c>
      <c r="R44" s="40">
        <v>30000000</v>
      </c>
      <c r="S44" s="40">
        <v>0</v>
      </c>
      <c r="T44" s="27"/>
      <c r="U44" s="28">
        <f t="shared" si="0"/>
        <v>0</v>
      </c>
      <c r="V44" s="28">
        <f t="shared" si="1"/>
        <v>0</v>
      </c>
      <c r="W44" s="25"/>
      <c r="X44" s="29">
        <v>0</v>
      </c>
      <c r="Y44" s="25"/>
      <c r="Z44" s="29">
        <v>0</v>
      </c>
      <c r="AA44" s="30">
        <v>0</v>
      </c>
      <c r="AB44" s="31"/>
    </row>
    <row r="45" spans="1:28" s="32" customFormat="1" ht="56" x14ac:dyDescent="0.35">
      <c r="A45" s="195" t="s">
        <v>37</v>
      </c>
      <c r="B45" s="195"/>
      <c r="C45" s="195"/>
      <c r="D45" s="34" t="s">
        <v>56</v>
      </c>
      <c r="E45" s="112" t="s">
        <v>46</v>
      </c>
      <c r="F45" s="109">
        <v>31</v>
      </c>
      <c r="G45" s="168" t="s">
        <v>92</v>
      </c>
      <c r="H45" s="34" t="s">
        <v>54</v>
      </c>
      <c r="I45" s="33">
        <v>0</v>
      </c>
      <c r="J45" s="101">
        <v>0</v>
      </c>
      <c r="K45" s="25">
        <v>1</v>
      </c>
      <c r="L45" s="101">
        <v>1</v>
      </c>
      <c r="M45" s="26">
        <v>1</v>
      </c>
      <c r="N45" s="34" t="s">
        <v>79</v>
      </c>
      <c r="O45" s="237" t="s">
        <v>43</v>
      </c>
      <c r="P45" s="237" t="s">
        <v>65</v>
      </c>
      <c r="Q45" s="40">
        <v>0</v>
      </c>
      <c r="R45" s="40">
        <v>30000000</v>
      </c>
      <c r="S45" s="40">
        <v>0</v>
      </c>
      <c r="T45" s="27"/>
      <c r="U45" s="28">
        <f t="shared" si="0"/>
        <v>0</v>
      </c>
      <c r="V45" s="28">
        <f t="shared" si="1"/>
        <v>0</v>
      </c>
      <c r="W45" s="25"/>
      <c r="X45" s="29">
        <v>0</v>
      </c>
      <c r="Y45" s="25"/>
      <c r="Z45" s="29">
        <v>0</v>
      </c>
      <c r="AA45" s="30">
        <v>0</v>
      </c>
      <c r="AB45" s="31"/>
    </row>
    <row r="46" spans="1:28" s="32" customFormat="1" ht="56" x14ac:dyDescent="0.35">
      <c r="A46" s="195" t="s">
        <v>37</v>
      </c>
      <c r="B46" s="195"/>
      <c r="C46" s="195"/>
      <c r="D46" s="34" t="s">
        <v>56</v>
      </c>
      <c r="E46" s="112" t="s">
        <v>46</v>
      </c>
      <c r="F46" s="33">
        <v>32</v>
      </c>
      <c r="G46" s="168" t="s">
        <v>93</v>
      </c>
      <c r="H46" s="34" t="s">
        <v>54</v>
      </c>
      <c r="I46" s="33">
        <v>0</v>
      </c>
      <c r="J46" s="101">
        <v>0</v>
      </c>
      <c r="K46" s="25">
        <v>1</v>
      </c>
      <c r="L46" s="101">
        <v>1</v>
      </c>
      <c r="M46" s="26">
        <v>1</v>
      </c>
      <c r="N46" s="34" t="s">
        <v>79</v>
      </c>
      <c r="O46" s="237" t="s">
        <v>43</v>
      </c>
      <c r="P46" s="237" t="s">
        <v>65</v>
      </c>
      <c r="Q46" s="40">
        <v>0</v>
      </c>
      <c r="R46" s="40">
        <v>85000000</v>
      </c>
      <c r="S46" s="40">
        <v>0</v>
      </c>
      <c r="T46" s="27"/>
      <c r="U46" s="28">
        <f t="shared" si="0"/>
        <v>0</v>
      </c>
      <c r="V46" s="28">
        <f t="shared" si="1"/>
        <v>0</v>
      </c>
      <c r="W46" s="25"/>
      <c r="X46" s="29">
        <v>0</v>
      </c>
      <c r="Y46" s="25"/>
      <c r="Z46" s="29">
        <v>0</v>
      </c>
      <c r="AA46" s="30">
        <v>0</v>
      </c>
      <c r="AB46" s="31"/>
    </row>
    <row r="47" spans="1:28" s="32" customFormat="1" ht="57" x14ac:dyDescent="0.25">
      <c r="A47" s="195" t="s">
        <v>37</v>
      </c>
      <c r="B47" s="195"/>
      <c r="C47" s="195"/>
      <c r="D47" s="34" t="s">
        <v>56</v>
      </c>
      <c r="E47" s="112" t="s">
        <v>46</v>
      </c>
      <c r="F47" s="109">
        <v>33</v>
      </c>
      <c r="G47" s="168" t="s">
        <v>94</v>
      </c>
      <c r="H47" s="34" t="s">
        <v>54</v>
      </c>
      <c r="I47" s="33">
        <v>0</v>
      </c>
      <c r="J47" s="101">
        <v>0</v>
      </c>
      <c r="K47" s="25">
        <v>1</v>
      </c>
      <c r="L47" s="101">
        <v>1</v>
      </c>
      <c r="M47" s="26">
        <v>1</v>
      </c>
      <c r="N47" s="34" t="s">
        <v>79</v>
      </c>
      <c r="O47" s="237" t="s">
        <v>64</v>
      </c>
      <c r="P47" s="237" t="s">
        <v>65</v>
      </c>
      <c r="Q47" s="40">
        <v>0</v>
      </c>
      <c r="R47" s="40">
        <v>34500000</v>
      </c>
      <c r="S47" s="40">
        <v>0</v>
      </c>
      <c r="T47" s="27"/>
      <c r="U47" s="28">
        <f t="shared" si="0"/>
        <v>0</v>
      </c>
      <c r="V47" s="28">
        <f t="shared" si="1"/>
        <v>0</v>
      </c>
      <c r="W47" s="25"/>
      <c r="X47" s="29">
        <v>0</v>
      </c>
      <c r="Y47" s="25"/>
      <c r="Z47" s="29">
        <v>0</v>
      </c>
      <c r="AA47" s="30">
        <v>0</v>
      </c>
      <c r="AB47" s="31"/>
    </row>
    <row r="48" spans="1:28" s="32" customFormat="1" ht="70" x14ac:dyDescent="0.35">
      <c r="A48" s="195" t="s">
        <v>37</v>
      </c>
      <c r="B48" s="195"/>
      <c r="C48" s="195"/>
      <c r="D48" s="34" t="s">
        <v>56</v>
      </c>
      <c r="E48" s="112" t="s">
        <v>46</v>
      </c>
      <c r="F48" s="33">
        <v>34</v>
      </c>
      <c r="G48" s="168" t="s">
        <v>95</v>
      </c>
      <c r="H48" s="34" t="s">
        <v>54</v>
      </c>
      <c r="I48" s="33">
        <v>0</v>
      </c>
      <c r="J48" s="101">
        <v>0</v>
      </c>
      <c r="K48" s="25">
        <v>1</v>
      </c>
      <c r="L48" s="101">
        <v>1</v>
      </c>
      <c r="M48" s="26">
        <v>1</v>
      </c>
      <c r="N48" s="34" t="s">
        <v>79</v>
      </c>
      <c r="O48" s="237" t="s">
        <v>43</v>
      </c>
      <c r="P48" s="237" t="s">
        <v>65</v>
      </c>
      <c r="Q48" s="40">
        <v>0</v>
      </c>
      <c r="R48" s="40">
        <v>13800000</v>
      </c>
      <c r="S48" s="40">
        <v>0</v>
      </c>
      <c r="T48" s="27"/>
      <c r="U48" s="28">
        <f t="shared" si="0"/>
        <v>0</v>
      </c>
      <c r="V48" s="28">
        <f t="shared" si="1"/>
        <v>0</v>
      </c>
      <c r="W48" s="25"/>
      <c r="X48" s="29">
        <v>0</v>
      </c>
      <c r="Y48" s="25"/>
      <c r="Z48" s="29">
        <v>0</v>
      </c>
      <c r="AA48" s="30">
        <v>0</v>
      </c>
      <c r="AB48" s="31"/>
    </row>
    <row r="49" spans="1:28" s="32" customFormat="1" ht="70" x14ac:dyDescent="0.35">
      <c r="A49" s="195" t="s">
        <v>37</v>
      </c>
      <c r="B49" s="195"/>
      <c r="C49" s="195"/>
      <c r="D49" s="34" t="s">
        <v>56</v>
      </c>
      <c r="E49" s="112" t="s">
        <v>46</v>
      </c>
      <c r="F49" s="109">
        <v>35</v>
      </c>
      <c r="G49" s="168" t="s">
        <v>96</v>
      </c>
      <c r="H49" s="34" t="s">
        <v>54</v>
      </c>
      <c r="I49" s="33">
        <v>0</v>
      </c>
      <c r="J49" s="101">
        <v>0</v>
      </c>
      <c r="K49" s="25">
        <v>1</v>
      </c>
      <c r="L49" s="101">
        <v>1</v>
      </c>
      <c r="M49" s="26">
        <v>1</v>
      </c>
      <c r="N49" s="34" t="s">
        <v>79</v>
      </c>
      <c r="O49" s="237" t="s">
        <v>43</v>
      </c>
      <c r="P49" s="237" t="s">
        <v>65</v>
      </c>
      <c r="Q49" s="40">
        <v>0</v>
      </c>
      <c r="R49" s="40">
        <v>48200000</v>
      </c>
      <c r="S49" s="40">
        <v>0</v>
      </c>
      <c r="T49" s="27"/>
      <c r="U49" s="28">
        <f t="shared" si="0"/>
        <v>0</v>
      </c>
      <c r="V49" s="28">
        <f t="shared" si="1"/>
        <v>0</v>
      </c>
      <c r="W49" s="25"/>
      <c r="X49" s="29">
        <v>0</v>
      </c>
      <c r="Y49" s="25"/>
      <c r="Z49" s="29">
        <v>0</v>
      </c>
      <c r="AA49" s="30">
        <v>0</v>
      </c>
      <c r="AB49" s="31"/>
    </row>
    <row r="50" spans="1:28" s="32" customFormat="1" ht="56" x14ac:dyDescent="0.35">
      <c r="A50" s="195" t="s">
        <v>37</v>
      </c>
      <c r="B50" s="195"/>
      <c r="C50" s="195"/>
      <c r="D50" s="34" t="s">
        <v>51</v>
      </c>
      <c r="E50" s="112" t="s">
        <v>46</v>
      </c>
      <c r="F50" s="33">
        <v>36</v>
      </c>
      <c r="G50" s="168" t="s">
        <v>97</v>
      </c>
      <c r="H50" s="34" t="s">
        <v>54</v>
      </c>
      <c r="I50" s="33">
        <v>0</v>
      </c>
      <c r="J50" s="101">
        <v>0</v>
      </c>
      <c r="K50" s="25">
        <v>1</v>
      </c>
      <c r="L50" s="101">
        <v>1</v>
      </c>
      <c r="M50" s="26">
        <v>1</v>
      </c>
      <c r="N50" s="34" t="s">
        <v>79</v>
      </c>
      <c r="O50" s="237" t="s">
        <v>72</v>
      </c>
      <c r="P50" s="237" t="s">
        <v>65</v>
      </c>
      <c r="Q50" s="40">
        <v>0</v>
      </c>
      <c r="R50" s="40">
        <v>10000000</v>
      </c>
      <c r="S50" s="40">
        <v>0</v>
      </c>
      <c r="T50" s="27"/>
      <c r="U50" s="28">
        <f t="shared" si="0"/>
        <v>0</v>
      </c>
      <c r="V50" s="28">
        <f t="shared" si="1"/>
        <v>0</v>
      </c>
      <c r="W50" s="25"/>
      <c r="X50" s="29">
        <v>0</v>
      </c>
      <c r="Y50" s="25"/>
      <c r="Z50" s="29">
        <v>0</v>
      </c>
      <c r="AA50" s="30">
        <v>0</v>
      </c>
      <c r="AB50" s="31"/>
    </row>
    <row r="51" spans="1:28" s="32" customFormat="1" ht="56" x14ac:dyDescent="0.35">
      <c r="A51" s="195" t="s">
        <v>37</v>
      </c>
      <c r="B51" s="195"/>
      <c r="C51" s="195"/>
      <c r="D51" s="34" t="s">
        <v>51</v>
      </c>
      <c r="E51" s="112" t="s">
        <v>46</v>
      </c>
      <c r="F51" s="109">
        <v>37</v>
      </c>
      <c r="G51" s="168" t="s">
        <v>98</v>
      </c>
      <c r="H51" s="34" t="s">
        <v>54</v>
      </c>
      <c r="I51" s="33">
        <v>0</v>
      </c>
      <c r="J51" s="101">
        <v>0</v>
      </c>
      <c r="K51" s="25">
        <v>1</v>
      </c>
      <c r="L51" s="101">
        <v>1</v>
      </c>
      <c r="M51" s="26">
        <v>1</v>
      </c>
      <c r="N51" s="34" t="s">
        <v>79</v>
      </c>
      <c r="O51" s="237" t="s">
        <v>72</v>
      </c>
      <c r="P51" s="237" t="s">
        <v>65</v>
      </c>
      <c r="Q51" s="40">
        <v>0</v>
      </c>
      <c r="R51" s="40">
        <v>10000000</v>
      </c>
      <c r="S51" s="40">
        <v>0</v>
      </c>
      <c r="T51" s="27"/>
      <c r="U51" s="28">
        <f t="shared" si="0"/>
        <v>0</v>
      </c>
      <c r="V51" s="28">
        <f t="shared" si="1"/>
        <v>0</v>
      </c>
      <c r="W51" s="25"/>
      <c r="X51" s="29">
        <v>0</v>
      </c>
      <c r="Y51" s="25"/>
      <c r="Z51" s="29">
        <v>0</v>
      </c>
      <c r="AA51" s="30">
        <v>0</v>
      </c>
      <c r="AB51" s="31"/>
    </row>
    <row r="52" spans="1:28" s="32" customFormat="1" ht="56" x14ac:dyDescent="0.35">
      <c r="A52" s="195" t="s">
        <v>37</v>
      </c>
      <c r="B52" s="195"/>
      <c r="C52" s="195"/>
      <c r="D52" s="34" t="s">
        <v>51</v>
      </c>
      <c r="E52" s="112" t="s">
        <v>46</v>
      </c>
      <c r="F52" s="33">
        <v>38</v>
      </c>
      <c r="G52" s="168" t="s">
        <v>99</v>
      </c>
      <c r="H52" s="34" t="s">
        <v>54</v>
      </c>
      <c r="I52" s="33">
        <v>0</v>
      </c>
      <c r="J52" s="101">
        <v>0</v>
      </c>
      <c r="K52" s="25">
        <v>1</v>
      </c>
      <c r="L52" s="101">
        <v>1</v>
      </c>
      <c r="M52" s="26">
        <v>1</v>
      </c>
      <c r="N52" s="34" t="s">
        <v>79</v>
      </c>
      <c r="O52" s="237" t="s">
        <v>64</v>
      </c>
      <c r="P52" s="237" t="s">
        <v>65</v>
      </c>
      <c r="Q52" s="40">
        <v>0</v>
      </c>
      <c r="R52" s="40">
        <v>15576141</v>
      </c>
      <c r="S52" s="40">
        <v>0</v>
      </c>
      <c r="T52" s="27"/>
      <c r="U52" s="28">
        <f t="shared" si="0"/>
        <v>0</v>
      </c>
      <c r="V52" s="28">
        <f t="shared" si="1"/>
        <v>0</v>
      </c>
      <c r="W52" s="25"/>
      <c r="X52" s="29">
        <v>0</v>
      </c>
      <c r="Y52" s="25"/>
      <c r="Z52" s="29">
        <v>0</v>
      </c>
      <c r="AA52" s="30">
        <v>0</v>
      </c>
      <c r="AB52" s="31"/>
    </row>
    <row r="53" spans="1:28" s="32" customFormat="1" ht="57" x14ac:dyDescent="0.25">
      <c r="A53" s="195" t="s">
        <v>37</v>
      </c>
      <c r="B53" s="195"/>
      <c r="C53" s="195"/>
      <c r="D53" s="34" t="s">
        <v>51</v>
      </c>
      <c r="E53" s="112" t="s">
        <v>46</v>
      </c>
      <c r="F53" s="109">
        <v>39</v>
      </c>
      <c r="G53" s="168" t="s">
        <v>100</v>
      </c>
      <c r="H53" s="34" t="s">
        <v>54</v>
      </c>
      <c r="I53" s="33">
        <v>0</v>
      </c>
      <c r="J53" s="101">
        <v>0</v>
      </c>
      <c r="K53" s="25">
        <v>1</v>
      </c>
      <c r="L53" s="101">
        <v>1</v>
      </c>
      <c r="M53" s="26">
        <v>1</v>
      </c>
      <c r="N53" s="34" t="s">
        <v>79</v>
      </c>
      <c r="O53" s="237" t="s">
        <v>64</v>
      </c>
      <c r="P53" s="237" t="s">
        <v>65</v>
      </c>
      <c r="Q53" s="40">
        <v>0</v>
      </c>
      <c r="R53" s="40">
        <v>20000000</v>
      </c>
      <c r="S53" s="40">
        <v>0</v>
      </c>
      <c r="T53" s="27"/>
      <c r="U53" s="28">
        <f t="shared" si="0"/>
        <v>0</v>
      </c>
      <c r="V53" s="28">
        <f t="shared" si="1"/>
        <v>0</v>
      </c>
      <c r="W53" s="25"/>
      <c r="X53" s="29">
        <v>0</v>
      </c>
      <c r="Y53" s="25"/>
      <c r="Z53" s="29">
        <v>0</v>
      </c>
      <c r="AA53" s="30">
        <v>0</v>
      </c>
      <c r="AB53" s="31"/>
    </row>
    <row r="54" spans="1:28" s="32" customFormat="1" ht="93" customHeight="1" x14ac:dyDescent="0.35">
      <c r="A54" s="195" t="s">
        <v>37</v>
      </c>
      <c r="B54" s="195"/>
      <c r="C54" s="195"/>
      <c r="D54" s="34" t="s">
        <v>51</v>
      </c>
      <c r="E54" s="112" t="s">
        <v>46</v>
      </c>
      <c r="F54" s="33">
        <v>40</v>
      </c>
      <c r="G54" s="168" t="s">
        <v>418</v>
      </c>
      <c r="H54" s="34" t="s">
        <v>54</v>
      </c>
      <c r="I54" s="33">
        <v>0</v>
      </c>
      <c r="J54" s="101">
        <v>0</v>
      </c>
      <c r="K54" s="25">
        <v>1</v>
      </c>
      <c r="L54" s="101">
        <v>1</v>
      </c>
      <c r="M54" s="26">
        <v>1</v>
      </c>
      <c r="N54" s="34" t="s">
        <v>79</v>
      </c>
      <c r="O54" s="237" t="s">
        <v>64</v>
      </c>
      <c r="P54" s="237" t="s">
        <v>65</v>
      </c>
      <c r="Q54" s="40">
        <v>0</v>
      </c>
      <c r="R54" s="40">
        <v>20000000</v>
      </c>
      <c r="S54" s="40">
        <v>0</v>
      </c>
      <c r="T54" s="27"/>
      <c r="U54" s="28">
        <f t="shared" si="0"/>
        <v>0</v>
      </c>
      <c r="V54" s="28">
        <f t="shared" si="1"/>
        <v>0</v>
      </c>
      <c r="W54" s="25"/>
      <c r="X54" s="29">
        <v>0</v>
      </c>
      <c r="Y54" s="25"/>
      <c r="Z54" s="29">
        <v>0</v>
      </c>
      <c r="AA54" s="30">
        <v>0</v>
      </c>
      <c r="AB54" s="31"/>
    </row>
    <row r="55" spans="1:28" s="32" customFormat="1" ht="56" x14ac:dyDescent="0.35">
      <c r="A55" s="195" t="s">
        <v>37</v>
      </c>
      <c r="B55" s="195"/>
      <c r="C55" s="195"/>
      <c r="D55" s="34" t="s">
        <v>51</v>
      </c>
      <c r="E55" s="112" t="s">
        <v>46</v>
      </c>
      <c r="F55" s="109">
        <v>41</v>
      </c>
      <c r="G55" s="168" t="s">
        <v>101</v>
      </c>
      <c r="H55" s="34" t="s">
        <v>54</v>
      </c>
      <c r="I55" s="33">
        <v>0</v>
      </c>
      <c r="J55" s="101">
        <v>0</v>
      </c>
      <c r="K55" s="25">
        <v>1</v>
      </c>
      <c r="L55" s="101">
        <v>1</v>
      </c>
      <c r="M55" s="26">
        <v>1</v>
      </c>
      <c r="N55" s="34" t="s">
        <v>79</v>
      </c>
      <c r="O55" s="237" t="s">
        <v>64</v>
      </c>
      <c r="P55" s="237" t="s">
        <v>65</v>
      </c>
      <c r="Q55" s="40">
        <v>0</v>
      </c>
      <c r="R55" s="40">
        <v>5000000</v>
      </c>
      <c r="S55" s="40">
        <v>0</v>
      </c>
      <c r="T55" s="27"/>
      <c r="U55" s="28">
        <f t="shared" si="0"/>
        <v>0</v>
      </c>
      <c r="V55" s="28">
        <f t="shared" si="1"/>
        <v>0</v>
      </c>
      <c r="W55" s="25"/>
      <c r="X55" s="29">
        <v>0</v>
      </c>
      <c r="Y55" s="25"/>
      <c r="Z55" s="29">
        <v>0</v>
      </c>
      <c r="AA55" s="30">
        <v>0</v>
      </c>
      <c r="AB55" s="31"/>
    </row>
    <row r="56" spans="1:28" s="32" customFormat="1" ht="56" x14ac:dyDescent="0.35">
      <c r="A56" s="195" t="s">
        <v>37</v>
      </c>
      <c r="B56" s="195"/>
      <c r="C56" s="195"/>
      <c r="D56" s="34" t="s">
        <v>56</v>
      </c>
      <c r="E56" s="112" t="s">
        <v>46</v>
      </c>
      <c r="F56" s="33">
        <v>42</v>
      </c>
      <c r="G56" s="168" t="s">
        <v>102</v>
      </c>
      <c r="H56" s="34" t="s">
        <v>54</v>
      </c>
      <c r="I56" s="33">
        <v>0</v>
      </c>
      <c r="J56" s="101">
        <v>0</v>
      </c>
      <c r="K56" s="25">
        <v>1</v>
      </c>
      <c r="L56" s="101">
        <v>1</v>
      </c>
      <c r="M56" s="26">
        <v>1</v>
      </c>
      <c r="N56" s="34" t="s">
        <v>103</v>
      </c>
      <c r="O56" s="237" t="s">
        <v>43</v>
      </c>
      <c r="P56" s="237" t="s">
        <v>65</v>
      </c>
      <c r="Q56" s="40">
        <v>0</v>
      </c>
      <c r="R56" s="40">
        <v>50000000</v>
      </c>
      <c r="S56" s="40">
        <v>0</v>
      </c>
      <c r="T56" s="27"/>
      <c r="U56" s="28">
        <f t="shared" si="0"/>
        <v>0</v>
      </c>
      <c r="V56" s="28">
        <f t="shared" si="1"/>
        <v>0</v>
      </c>
      <c r="W56" s="25"/>
      <c r="X56" s="29">
        <v>0</v>
      </c>
      <c r="Y56" s="25"/>
      <c r="Z56" s="29">
        <v>0</v>
      </c>
      <c r="AA56" s="30">
        <v>0</v>
      </c>
      <c r="AB56" s="31"/>
    </row>
    <row r="57" spans="1:28" s="32" customFormat="1" ht="56" x14ac:dyDescent="0.35">
      <c r="A57" s="195" t="s">
        <v>37</v>
      </c>
      <c r="B57" s="195"/>
      <c r="C57" s="195"/>
      <c r="D57" s="34" t="s">
        <v>51</v>
      </c>
      <c r="E57" s="112" t="s">
        <v>46</v>
      </c>
      <c r="F57" s="109">
        <v>43</v>
      </c>
      <c r="G57" s="168" t="s">
        <v>104</v>
      </c>
      <c r="H57" s="34" t="s">
        <v>54</v>
      </c>
      <c r="I57" s="33">
        <v>0</v>
      </c>
      <c r="J57" s="101">
        <v>0</v>
      </c>
      <c r="K57" s="25">
        <v>1</v>
      </c>
      <c r="L57" s="101">
        <v>1</v>
      </c>
      <c r="M57" s="26">
        <v>1</v>
      </c>
      <c r="N57" s="34" t="s">
        <v>79</v>
      </c>
      <c r="O57" s="237" t="s">
        <v>64</v>
      </c>
      <c r="P57" s="237" t="s">
        <v>65</v>
      </c>
      <c r="Q57" s="40">
        <v>0</v>
      </c>
      <c r="R57" s="40">
        <v>3537170</v>
      </c>
      <c r="S57" s="40">
        <v>0</v>
      </c>
      <c r="T57" s="27"/>
      <c r="U57" s="28">
        <f t="shared" si="0"/>
        <v>0</v>
      </c>
      <c r="V57" s="28">
        <f t="shared" si="1"/>
        <v>0</v>
      </c>
      <c r="W57" s="25"/>
      <c r="X57" s="29">
        <v>0</v>
      </c>
      <c r="Y57" s="25"/>
      <c r="Z57" s="29">
        <v>0</v>
      </c>
      <c r="AA57" s="30">
        <v>0</v>
      </c>
      <c r="AB57" s="31"/>
    </row>
    <row r="58" spans="1:28" s="32" customFormat="1" ht="56" x14ac:dyDescent="0.35">
      <c r="A58" s="195" t="s">
        <v>37</v>
      </c>
      <c r="B58" s="195"/>
      <c r="C58" s="195"/>
      <c r="D58" s="34" t="s">
        <v>51</v>
      </c>
      <c r="E58" s="112" t="s">
        <v>46</v>
      </c>
      <c r="F58" s="33">
        <v>44</v>
      </c>
      <c r="G58" s="168" t="s">
        <v>105</v>
      </c>
      <c r="H58" s="34" t="s">
        <v>54</v>
      </c>
      <c r="I58" s="33">
        <v>0</v>
      </c>
      <c r="J58" s="101">
        <v>0</v>
      </c>
      <c r="K58" s="25">
        <v>1</v>
      </c>
      <c r="L58" s="101">
        <v>1</v>
      </c>
      <c r="M58" s="26">
        <v>1</v>
      </c>
      <c r="N58" s="34" t="s">
        <v>79</v>
      </c>
      <c r="O58" s="237" t="s">
        <v>72</v>
      </c>
      <c r="P58" s="237" t="s">
        <v>65</v>
      </c>
      <c r="Q58" s="40">
        <v>0</v>
      </c>
      <c r="R58" s="40">
        <v>11771424</v>
      </c>
      <c r="S58" s="40">
        <v>0</v>
      </c>
      <c r="T58" s="27"/>
      <c r="U58" s="28">
        <f t="shared" si="0"/>
        <v>0</v>
      </c>
      <c r="V58" s="28">
        <f t="shared" si="1"/>
        <v>0</v>
      </c>
      <c r="W58" s="25"/>
      <c r="X58" s="29">
        <v>0</v>
      </c>
      <c r="Y58" s="25"/>
      <c r="Z58" s="29">
        <v>0</v>
      </c>
      <c r="AA58" s="30">
        <v>0</v>
      </c>
      <c r="AB58" s="31"/>
    </row>
    <row r="59" spans="1:28" s="32" customFormat="1" ht="56" x14ac:dyDescent="0.35">
      <c r="A59" s="195" t="s">
        <v>37</v>
      </c>
      <c r="B59" s="195"/>
      <c r="C59" s="195"/>
      <c r="D59" s="34" t="s">
        <v>51</v>
      </c>
      <c r="E59" s="112" t="s">
        <v>46</v>
      </c>
      <c r="F59" s="109">
        <v>45</v>
      </c>
      <c r="G59" s="168" t="s">
        <v>106</v>
      </c>
      <c r="H59" s="34" t="s">
        <v>54</v>
      </c>
      <c r="I59" s="33">
        <v>0</v>
      </c>
      <c r="J59" s="101">
        <v>0</v>
      </c>
      <c r="K59" s="25">
        <v>1</v>
      </c>
      <c r="L59" s="101">
        <v>1</v>
      </c>
      <c r="M59" s="26">
        <v>1</v>
      </c>
      <c r="N59" s="34" t="s">
        <v>82</v>
      </c>
      <c r="O59" s="237" t="s">
        <v>43</v>
      </c>
      <c r="P59" s="237" t="s">
        <v>65</v>
      </c>
      <c r="Q59" s="40">
        <v>0</v>
      </c>
      <c r="R59" s="40">
        <v>18042000</v>
      </c>
      <c r="S59" s="40">
        <v>0</v>
      </c>
      <c r="T59" s="27"/>
      <c r="U59" s="28">
        <f t="shared" si="0"/>
        <v>0</v>
      </c>
      <c r="V59" s="28">
        <f t="shared" si="1"/>
        <v>0</v>
      </c>
      <c r="W59" s="25"/>
      <c r="X59" s="29">
        <v>0</v>
      </c>
      <c r="Y59" s="25"/>
      <c r="Z59" s="29">
        <v>0</v>
      </c>
      <c r="AA59" s="30">
        <v>0</v>
      </c>
      <c r="AB59" s="31"/>
    </row>
    <row r="60" spans="1:28" s="32" customFormat="1" ht="56" x14ac:dyDescent="0.35">
      <c r="A60" s="195" t="s">
        <v>37</v>
      </c>
      <c r="B60" s="195"/>
      <c r="C60" s="195"/>
      <c r="D60" s="34" t="s">
        <v>56</v>
      </c>
      <c r="E60" s="112" t="s">
        <v>46</v>
      </c>
      <c r="F60" s="33">
        <v>46</v>
      </c>
      <c r="G60" s="168" t="s">
        <v>107</v>
      </c>
      <c r="H60" s="34" t="s">
        <v>54</v>
      </c>
      <c r="I60" s="33">
        <v>0</v>
      </c>
      <c r="J60" s="101">
        <v>0</v>
      </c>
      <c r="K60" s="25">
        <v>1</v>
      </c>
      <c r="L60" s="101">
        <v>1</v>
      </c>
      <c r="M60" s="26">
        <v>1</v>
      </c>
      <c r="N60" s="34" t="s">
        <v>79</v>
      </c>
      <c r="O60" s="237" t="s">
        <v>43</v>
      </c>
      <c r="P60" s="237" t="s">
        <v>65</v>
      </c>
      <c r="Q60" s="40">
        <v>0</v>
      </c>
      <c r="R60" s="40">
        <v>28500000</v>
      </c>
      <c r="S60" s="40">
        <v>0</v>
      </c>
      <c r="T60" s="27"/>
      <c r="U60" s="28">
        <f t="shared" si="0"/>
        <v>0</v>
      </c>
      <c r="V60" s="28">
        <f t="shared" si="1"/>
        <v>0</v>
      </c>
      <c r="W60" s="25"/>
      <c r="X60" s="29">
        <v>0</v>
      </c>
      <c r="Y60" s="25"/>
      <c r="Z60" s="29">
        <v>0</v>
      </c>
      <c r="AA60" s="30">
        <v>0</v>
      </c>
      <c r="AB60" s="31"/>
    </row>
    <row r="61" spans="1:28" s="32" customFormat="1" ht="56" x14ac:dyDescent="0.35">
      <c r="A61" s="195" t="s">
        <v>37</v>
      </c>
      <c r="B61" s="195"/>
      <c r="C61" s="195"/>
      <c r="D61" s="34" t="s">
        <v>51</v>
      </c>
      <c r="E61" s="112" t="s">
        <v>46</v>
      </c>
      <c r="F61" s="109">
        <v>47</v>
      </c>
      <c r="G61" s="168" t="s">
        <v>108</v>
      </c>
      <c r="H61" s="34" t="s">
        <v>54</v>
      </c>
      <c r="I61" s="33">
        <v>0</v>
      </c>
      <c r="J61" s="101">
        <v>0</v>
      </c>
      <c r="K61" s="25">
        <v>1</v>
      </c>
      <c r="L61" s="101">
        <v>1</v>
      </c>
      <c r="M61" s="26">
        <v>1</v>
      </c>
      <c r="N61" s="34" t="s">
        <v>79</v>
      </c>
      <c r="O61" s="237" t="s">
        <v>72</v>
      </c>
      <c r="P61" s="237" t="s">
        <v>65</v>
      </c>
      <c r="Q61" s="40">
        <v>0</v>
      </c>
      <c r="R61" s="40">
        <v>5000000</v>
      </c>
      <c r="S61" s="40">
        <v>0</v>
      </c>
      <c r="T61" s="27"/>
      <c r="U61" s="28">
        <f t="shared" si="0"/>
        <v>0</v>
      </c>
      <c r="V61" s="28">
        <f t="shared" si="1"/>
        <v>0</v>
      </c>
      <c r="W61" s="25"/>
      <c r="X61" s="29">
        <v>0</v>
      </c>
      <c r="Y61" s="25"/>
      <c r="Z61" s="29">
        <v>0</v>
      </c>
      <c r="AA61" s="30">
        <v>0</v>
      </c>
      <c r="AB61" s="31"/>
    </row>
    <row r="62" spans="1:28" s="32" customFormat="1" ht="70" x14ac:dyDescent="0.35">
      <c r="A62" s="195" t="s">
        <v>37</v>
      </c>
      <c r="B62" s="195"/>
      <c r="C62" s="195"/>
      <c r="D62" s="34" t="s">
        <v>51</v>
      </c>
      <c r="E62" s="112" t="s">
        <v>46</v>
      </c>
      <c r="F62" s="33">
        <v>48</v>
      </c>
      <c r="G62" s="168" t="s">
        <v>109</v>
      </c>
      <c r="H62" s="34" t="s">
        <v>54</v>
      </c>
      <c r="I62" s="33">
        <v>0</v>
      </c>
      <c r="J62" s="101">
        <v>0</v>
      </c>
      <c r="K62" s="25">
        <v>1</v>
      </c>
      <c r="L62" s="101">
        <v>1</v>
      </c>
      <c r="M62" s="26">
        <v>1</v>
      </c>
      <c r="N62" s="34" t="s">
        <v>110</v>
      </c>
      <c r="O62" s="237" t="s">
        <v>43</v>
      </c>
      <c r="P62" s="237" t="s">
        <v>65</v>
      </c>
      <c r="Q62" s="40">
        <v>0</v>
      </c>
      <c r="R62" s="40">
        <v>15365328.449999999</v>
      </c>
      <c r="S62" s="40">
        <v>0</v>
      </c>
      <c r="T62" s="27"/>
      <c r="U62" s="28">
        <f t="shared" si="0"/>
        <v>0</v>
      </c>
      <c r="V62" s="28">
        <f t="shared" si="1"/>
        <v>0</v>
      </c>
      <c r="W62" s="25"/>
      <c r="X62" s="29">
        <v>0</v>
      </c>
      <c r="Y62" s="25"/>
      <c r="Z62" s="29">
        <v>0</v>
      </c>
      <c r="AA62" s="30">
        <v>0</v>
      </c>
      <c r="AB62" s="31"/>
    </row>
    <row r="63" spans="1:28" s="32" customFormat="1" ht="56" x14ac:dyDescent="0.35">
      <c r="A63" s="195" t="s">
        <v>37</v>
      </c>
      <c r="B63" s="195"/>
      <c r="C63" s="195"/>
      <c r="D63" s="34" t="s">
        <v>51</v>
      </c>
      <c r="E63" s="112" t="s">
        <v>46</v>
      </c>
      <c r="F63" s="109">
        <v>49</v>
      </c>
      <c r="G63" s="168" t="s">
        <v>111</v>
      </c>
      <c r="H63" s="34" t="s">
        <v>54</v>
      </c>
      <c r="I63" s="33">
        <v>0</v>
      </c>
      <c r="J63" s="101">
        <v>0</v>
      </c>
      <c r="K63" s="25">
        <v>1</v>
      </c>
      <c r="L63" s="101">
        <v>1</v>
      </c>
      <c r="M63" s="26">
        <v>1</v>
      </c>
      <c r="N63" s="34" t="s">
        <v>110</v>
      </c>
      <c r="O63" s="237" t="s">
        <v>43</v>
      </c>
      <c r="P63" s="237" t="s">
        <v>65</v>
      </c>
      <c r="Q63" s="40">
        <v>0</v>
      </c>
      <c r="R63" s="40">
        <v>10000000</v>
      </c>
      <c r="S63" s="40">
        <v>0</v>
      </c>
      <c r="T63" s="27"/>
      <c r="U63" s="28">
        <f t="shared" si="0"/>
        <v>0</v>
      </c>
      <c r="V63" s="28">
        <f t="shared" si="1"/>
        <v>0</v>
      </c>
      <c r="W63" s="25"/>
      <c r="X63" s="29">
        <v>0</v>
      </c>
      <c r="Y63" s="25"/>
      <c r="Z63" s="29">
        <v>0</v>
      </c>
      <c r="AA63" s="30">
        <v>0</v>
      </c>
      <c r="AB63" s="31"/>
    </row>
    <row r="64" spans="1:28" s="32" customFormat="1" ht="56" x14ac:dyDescent="0.35">
      <c r="A64" s="195" t="s">
        <v>37</v>
      </c>
      <c r="B64" s="195"/>
      <c r="C64" s="195"/>
      <c r="D64" s="34" t="s">
        <v>51</v>
      </c>
      <c r="E64" s="112" t="s">
        <v>46</v>
      </c>
      <c r="F64" s="33">
        <v>50</v>
      </c>
      <c r="G64" s="168" t="s">
        <v>112</v>
      </c>
      <c r="H64" s="34" t="s">
        <v>54</v>
      </c>
      <c r="I64" s="33">
        <v>0</v>
      </c>
      <c r="J64" s="101">
        <v>0</v>
      </c>
      <c r="K64" s="25">
        <v>1</v>
      </c>
      <c r="L64" s="101">
        <v>1</v>
      </c>
      <c r="M64" s="26">
        <v>1</v>
      </c>
      <c r="N64" s="34" t="s">
        <v>79</v>
      </c>
      <c r="O64" s="237" t="s">
        <v>113</v>
      </c>
      <c r="P64" s="237" t="s">
        <v>65</v>
      </c>
      <c r="Q64" s="40">
        <v>0</v>
      </c>
      <c r="R64" s="40">
        <v>15065000</v>
      </c>
      <c r="S64" s="40">
        <v>0</v>
      </c>
      <c r="T64" s="27"/>
      <c r="U64" s="28">
        <f t="shared" si="0"/>
        <v>0</v>
      </c>
      <c r="V64" s="28">
        <f t="shared" si="1"/>
        <v>0</v>
      </c>
      <c r="W64" s="25"/>
      <c r="X64" s="29">
        <v>0</v>
      </c>
      <c r="Y64" s="25"/>
      <c r="Z64" s="29">
        <v>0</v>
      </c>
      <c r="AA64" s="30">
        <v>0</v>
      </c>
      <c r="AB64" s="31"/>
    </row>
    <row r="65" spans="1:28" s="32" customFormat="1" ht="56" x14ac:dyDescent="0.35">
      <c r="A65" s="195" t="s">
        <v>37</v>
      </c>
      <c r="B65" s="195"/>
      <c r="C65" s="195"/>
      <c r="D65" s="34" t="s">
        <v>56</v>
      </c>
      <c r="E65" s="112" t="s">
        <v>46</v>
      </c>
      <c r="F65" s="109">
        <v>51</v>
      </c>
      <c r="G65" s="168" t="s">
        <v>114</v>
      </c>
      <c r="H65" s="34" t="s">
        <v>54</v>
      </c>
      <c r="I65" s="33">
        <v>0</v>
      </c>
      <c r="J65" s="101">
        <v>0</v>
      </c>
      <c r="K65" s="25">
        <v>1</v>
      </c>
      <c r="L65" s="101">
        <v>1</v>
      </c>
      <c r="M65" s="26">
        <v>1</v>
      </c>
      <c r="N65" s="34" t="s">
        <v>79</v>
      </c>
      <c r="O65" s="237" t="s">
        <v>43</v>
      </c>
      <c r="P65" s="237" t="s">
        <v>65</v>
      </c>
      <c r="Q65" s="40">
        <v>0</v>
      </c>
      <c r="R65" s="40">
        <v>35000000</v>
      </c>
      <c r="S65" s="40">
        <v>0</v>
      </c>
      <c r="T65" s="27"/>
      <c r="U65" s="28">
        <f t="shared" si="0"/>
        <v>0</v>
      </c>
      <c r="V65" s="28">
        <f t="shared" si="1"/>
        <v>0</v>
      </c>
      <c r="W65" s="25"/>
      <c r="X65" s="29">
        <v>0</v>
      </c>
      <c r="Y65" s="25"/>
      <c r="Z65" s="29">
        <v>0</v>
      </c>
      <c r="AA65" s="30">
        <v>0</v>
      </c>
      <c r="AB65" s="31"/>
    </row>
    <row r="66" spans="1:28" s="32" customFormat="1" ht="56" x14ac:dyDescent="0.35">
      <c r="A66" s="195" t="s">
        <v>37</v>
      </c>
      <c r="B66" s="195"/>
      <c r="C66" s="195"/>
      <c r="D66" s="34" t="s">
        <v>51</v>
      </c>
      <c r="E66" s="112" t="s">
        <v>46</v>
      </c>
      <c r="F66" s="33">
        <v>52</v>
      </c>
      <c r="G66" s="168" t="s">
        <v>115</v>
      </c>
      <c r="H66" s="34" t="s">
        <v>54</v>
      </c>
      <c r="I66" s="33">
        <v>0</v>
      </c>
      <c r="J66" s="101">
        <v>0</v>
      </c>
      <c r="K66" s="25">
        <v>1</v>
      </c>
      <c r="L66" s="101">
        <v>1</v>
      </c>
      <c r="M66" s="26">
        <v>1</v>
      </c>
      <c r="N66" s="34" t="s">
        <v>110</v>
      </c>
      <c r="O66" s="237" t="s">
        <v>43</v>
      </c>
      <c r="P66" s="237" t="s">
        <v>65</v>
      </c>
      <c r="Q66" s="40">
        <v>0</v>
      </c>
      <c r="R66" s="40">
        <v>40000000</v>
      </c>
      <c r="S66" s="40">
        <v>0</v>
      </c>
      <c r="T66" s="27"/>
      <c r="U66" s="28">
        <f t="shared" si="0"/>
        <v>0</v>
      </c>
      <c r="V66" s="28">
        <f t="shared" si="1"/>
        <v>0</v>
      </c>
      <c r="W66" s="25"/>
      <c r="X66" s="29">
        <v>0</v>
      </c>
      <c r="Y66" s="25"/>
      <c r="Z66" s="29">
        <v>0</v>
      </c>
      <c r="AA66" s="30">
        <v>0</v>
      </c>
      <c r="AB66" s="31"/>
    </row>
    <row r="67" spans="1:28" s="32" customFormat="1" ht="56" x14ac:dyDescent="0.35">
      <c r="A67" s="195" t="s">
        <v>37</v>
      </c>
      <c r="B67" s="195"/>
      <c r="C67" s="195"/>
      <c r="D67" s="34" t="s">
        <v>56</v>
      </c>
      <c r="E67" s="112" t="s">
        <v>46</v>
      </c>
      <c r="F67" s="109">
        <v>53</v>
      </c>
      <c r="G67" s="168" t="s">
        <v>116</v>
      </c>
      <c r="H67" s="34" t="s">
        <v>54</v>
      </c>
      <c r="I67" s="33">
        <v>0</v>
      </c>
      <c r="J67" s="101">
        <v>0</v>
      </c>
      <c r="K67" s="25">
        <v>1</v>
      </c>
      <c r="L67" s="101">
        <v>1</v>
      </c>
      <c r="M67" s="26">
        <v>1</v>
      </c>
      <c r="N67" s="34" t="s">
        <v>79</v>
      </c>
      <c r="O67" s="237" t="s">
        <v>43</v>
      </c>
      <c r="P67" s="237" t="s">
        <v>65</v>
      </c>
      <c r="Q67" s="40">
        <v>0</v>
      </c>
      <c r="R67" s="40">
        <v>30000000</v>
      </c>
      <c r="S67" s="40">
        <v>0</v>
      </c>
      <c r="T67" s="27"/>
      <c r="U67" s="28">
        <f t="shared" si="0"/>
        <v>0</v>
      </c>
      <c r="V67" s="28">
        <f t="shared" si="1"/>
        <v>0</v>
      </c>
      <c r="W67" s="25"/>
      <c r="X67" s="29">
        <v>0</v>
      </c>
      <c r="Y67" s="25"/>
      <c r="Z67" s="29">
        <v>0</v>
      </c>
      <c r="AA67" s="30">
        <v>0</v>
      </c>
      <c r="AB67" s="31"/>
    </row>
    <row r="68" spans="1:28" s="32" customFormat="1" ht="56" x14ac:dyDescent="0.35">
      <c r="A68" s="195" t="s">
        <v>37</v>
      </c>
      <c r="B68" s="195"/>
      <c r="C68" s="195"/>
      <c r="D68" s="34" t="s">
        <v>51</v>
      </c>
      <c r="E68" s="112" t="s">
        <v>46</v>
      </c>
      <c r="F68" s="33">
        <v>54</v>
      </c>
      <c r="G68" s="168" t="s">
        <v>117</v>
      </c>
      <c r="H68" s="34" t="s">
        <v>54</v>
      </c>
      <c r="I68" s="33">
        <v>0</v>
      </c>
      <c r="J68" s="101">
        <v>0</v>
      </c>
      <c r="K68" s="25">
        <v>1</v>
      </c>
      <c r="L68" s="101">
        <v>1</v>
      </c>
      <c r="M68" s="26">
        <v>1</v>
      </c>
      <c r="N68" s="34" t="s">
        <v>79</v>
      </c>
      <c r="O68" s="237" t="s">
        <v>72</v>
      </c>
      <c r="P68" s="237" t="s">
        <v>65</v>
      </c>
      <c r="Q68" s="40">
        <v>0</v>
      </c>
      <c r="R68" s="40">
        <v>50000000</v>
      </c>
      <c r="S68" s="40">
        <v>0</v>
      </c>
      <c r="T68" s="27"/>
      <c r="U68" s="28">
        <f t="shared" si="0"/>
        <v>0</v>
      </c>
      <c r="V68" s="28">
        <f t="shared" si="1"/>
        <v>0</v>
      </c>
      <c r="W68" s="25"/>
      <c r="X68" s="29">
        <v>0</v>
      </c>
      <c r="Y68" s="25"/>
      <c r="Z68" s="29">
        <v>0</v>
      </c>
      <c r="AA68" s="30">
        <v>0</v>
      </c>
      <c r="AB68" s="31"/>
    </row>
    <row r="69" spans="1:28" s="32" customFormat="1" ht="56" x14ac:dyDescent="0.35">
      <c r="A69" s="195" t="s">
        <v>37</v>
      </c>
      <c r="B69" s="195"/>
      <c r="C69" s="195"/>
      <c r="D69" s="34" t="s">
        <v>51</v>
      </c>
      <c r="E69" s="112" t="s">
        <v>46</v>
      </c>
      <c r="F69" s="109">
        <v>55</v>
      </c>
      <c r="G69" s="168" t="s">
        <v>340</v>
      </c>
      <c r="H69" s="34" t="s">
        <v>54</v>
      </c>
      <c r="I69" s="33">
        <v>0</v>
      </c>
      <c r="J69" s="101">
        <v>0</v>
      </c>
      <c r="K69" s="25">
        <v>1</v>
      </c>
      <c r="L69" s="101">
        <v>1</v>
      </c>
      <c r="M69" s="26">
        <v>1</v>
      </c>
      <c r="N69" s="34" t="s">
        <v>79</v>
      </c>
      <c r="O69" s="237" t="s">
        <v>72</v>
      </c>
      <c r="P69" s="237" t="s">
        <v>65</v>
      </c>
      <c r="Q69" s="40">
        <v>0</v>
      </c>
      <c r="R69" s="40">
        <v>10000000</v>
      </c>
      <c r="S69" s="40">
        <v>0</v>
      </c>
      <c r="T69" s="27"/>
      <c r="U69" s="28">
        <f t="shared" si="0"/>
        <v>0</v>
      </c>
      <c r="V69" s="28">
        <f t="shared" si="1"/>
        <v>0</v>
      </c>
      <c r="W69" s="25"/>
      <c r="X69" s="29">
        <v>0</v>
      </c>
      <c r="Y69" s="25"/>
      <c r="Z69" s="29">
        <v>0</v>
      </c>
      <c r="AA69" s="30">
        <v>0</v>
      </c>
      <c r="AB69" s="31"/>
    </row>
    <row r="70" spans="1:28" s="32" customFormat="1" ht="56" x14ac:dyDescent="0.35">
      <c r="A70" s="195" t="s">
        <v>37</v>
      </c>
      <c r="B70" s="195"/>
      <c r="C70" s="195"/>
      <c r="D70" s="34" t="s">
        <v>56</v>
      </c>
      <c r="E70" s="112" t="s">
        <v>46</v>
      </c>
      <c r="F70" s="33">
        <v>56</v>
      </c>
      <c r="G70" s="168" t="s">
        <v>118</v>
      </c>
      <c r="H70" s="34" t="s">
        <v>54</v>
      </c>
      <c r="I70" s="33">
        <v>0</v>
      </c>
      <c r="J70" s="101">
        <v>0</v>
      </c>
      <c r="K70" s="25">
        <v>1</v>
      </c>
      <c r="L70" s="101">
        <v>1</v>
      </c>
      <c r="M70" s="26">
        <v>1</v>
      </c>
      <c r="N70" s="34" t="s">
        <v>79</v>
      </c>
      <c r="O70" s="237" t="s">
        <v>43</v>
      </c>
      <c r="P70" s="237" t="s">
        <v>65</v>
      </c>
      <c r="Q70" s="40">
        <v>0</v>
      </c>
      <c r="R70" s="40">
        <v>25000000</v>
      </c>
      <c r="S70" s="40">
        <v>0</v>
      </c>
      <c r="T70" s="27"/>
      <c r="U70" s="28">
        <f t="shared" si="0"/>
        <v>0</v>
      </c>
      <c r="V70" s="28">
        <f t="shared" si="1"/>
        <v>0</v>
      </c>
      <c r="W70" s="25"/>
      <c r="X70" s="29">
        <v>0</v>
      </c>
      <c r="Y70" s="25"/>
      <c r="Z70" s="29">
        <v>0</v>
      </c>
      <c r="AA70" s="30">
        <v>0</v>
      </c>
      <c r="AB70" s="31"/>
    </row>
    <row r="71" spans="1:28" s="32" customFormat="1" ht="56" x14ac:dyDescent="0.35">
      <c r="A71" s="195" t="s">
        <v>37</v>
      </c>
      <c r="B71" s="195"/>
      <c r="C71" s="195"/>
      <c r="D71" s="34" t="s">
        <v>56</v>
      </c>
      <c r="E71" s="112" t="s">
        <v>46</v>
      </c>
      <c r="F71" s="109">
        <v>57</v>
      </c>
      <c r="G71" s="168" t="s">
        <v>119</v>
      </c>
      <c r="H71" s="34" t="s">
        <v>54</v>
      </c>
      <c r="I71" s="33">
        <v>0</v>
      </c>
      <c r="J71" s="101">
        <v>0</v>
      </c>
      <c r="K71" s="25">
        <v>1</v>
      </c>
      <c r="L71" s="101">
        <v>1</v>
      </c>
      <c r="M71" s="26">
        <v>1</v>
      </c>
      <c r="N71" s="34" t="s">
        <v>79</v>
      </c>
      <c r="O71" s="237" t="s">
        <v>43</v>
      </c>
      <c r="P71" s="237" t="s">
        <v>65</v>
      </c>
      <c r="Q71" s="40">
        <v>0</v>
      </c>
      <c r="R71" s="40">
        <v>15000000</v>
      </c>
      <c r="S71" s="40">
        <v>0</v>
      </c>
      <c r="T71" s="27"/>
      <c r="U71" s="28">
        <f t="shared" si="0"/>
        <v>0</v>
      </c>
      <c r="V71" s="28">
        <f t="shared" si="1"/>
        <v>0</v>
      </c>
      <c r="W71" s="25"/>
      <c r="X71" s="29">
        <v>0</v>
      </c>
      <c r="Y71" s="25"/>
      <c r="Z71" s="29">
        <v>0</v>
      </c>
      <c r="AA71" s="30">
        <v>0</v>
      </c>
      <c r="AB71" s="31"/>
    </row>
    <row r="72" spans="1:28" s="32" customFormat="1" ht="56" x14ac:dyDescent="0.35">
      <c r="A72" s="195" t="s">
        <v>37</v>
      </c>
      <c r="B72" s="195"/>
      <c r="C72" s="195"/>
      <c r="D72" s="34" t="s">
        <v>56</v>
      </c>
      <c r="E72" s="112" t="s">
        <v>46</v>
      </c>
      <c r="F72" s="33">
        <v>58</v>
      </c>
      <c r="G72" s="168" t="s">
        <v>120</v>
      </c>
      <c r="H72" s="34" t="s">
        <v>54</v>
      </c>
      <c r="I72" s="33">
        <v>0</v>
      </c>
      <c r="J72" s="101">
        <v>0</v>
      </c>
      <c r="K72" s="25">
        <v>1</v>
      </c>
      <c r="L72" s="101">
        <v>1</v>
      </c>
      <c r="M72" s="26">
        <v>1</v>
      </c>
      <c r="N72" s="34" t="s">
        <v>79</v>
      </c>
      <c r="O72" s="237" t="s">
        <v>43</v>
      </c>
      <c r="P72" s="237" t="s">
        <v>65</v>
      </c>
      <c r="Q72" s="40">
        <v>0</v>
      </c>
      <c r="R72" s="40">
        <v>30000000</v>
      </c>
      <c r="S72" s="40">
        <v>0</v>
      </c>
      <c r="T72" s="27"/>
      <c r="U72" s="28">
        <f t="shared" si="0"/>
        <v>0</v>
      </c>
      <c r="V72" s="28">
        <f t="shared" si="1"/>
        <v>0</v>
      </c>
      <c r="W72" s="25"/>
      <c r="X72" s="29">
        <v>0</v>
      </c>
      <c r="Y72" s="25"/>
      <c r="Z72" s="29">
        <v>0</v>
      </c>
      <c r="AA72" s="30">
        <v>0</v>
      </c>
      <c r="AB72" s="31"/>
    </row>
    <row r="73" spans="1:28" s="32" customFormat="1" ht="56" x14ac:dyDescent="0.35">
      <c r="A73" s="195" t="s">
        <v>37</v>
      </c>
      <c r="B73" s="195"/>
      <c r="C73" s="195"/>
      <c r="D73" s="34" t="s">
        <v>56</v>
      </c>
      <c r="E73" s="112" t="s">
        <v>46</v>
      </c>
      <c r="F73" s="109">
        <v>59</v>
      </c>
      <c r="G73" s="168" t="s">
        <v>121</v>
      </c>
      <c r="H73" s="34" t="s">
        <v>54</v>
      </c>
      <c r="I73" s="33">
        <v>0</v>
      </c>
      <c r="J73" s="101">
        <v>0</v>
      </c>
      <c r="K73" s="25">
        <v>1</v>
      </c>
      <c r="L73" s="101">
        <v>1</v>
      </c>
      <c r="M73" s="26">
        <v>1</v>
      </c>
      <c r="N73" s="34" t="s">
        <v>79</v>
      </c>
      <c r="O73" s="237" t="s">
        <v>43</v>
      </c>
      <c r="P73" s="237" t="s">
        <v>65</v>
      </c>
      <c r="Q73" s="40">
        <v>0</v>
      </c>
      <c r="R73" s="40">
        <v>30000000</v>
      </c>
      <c r="S73" s="40">
        <v>0</v>
      </c>
      <c r="T73" s="27"/>
      <c r="U73" s="28">
        <f t="shared" si="0"/>
        <v>0</v>
      </c>
      <c r="V73" s="28">
        <f t="shared" si="1"/>
        <v>0</v>
      </c>
      <c r="W73" s="25"/>
      <c r="X73" s="29">
        <v>0</v>
      </c>
      <c r="Y73" s="25"/>
      <c r="Z73" s="29">
        <v>0</v>
      </c>
      <c r="AA73" s="30">
        <v>0</v>
      </c>
      <c r="AB73" s="31"/>
    </row>
    <row r="74" spans="1:28" s="32" customFormat="1" ht="56" x14ac:dyDescent="0.35">
      <c r="A74" s="195" t="s">
        <v>37</v>
      </c>
      <c r="B74" s="195"/>
      <c r="C74" s="195"/>
      <c r="D74" s="34" t="s">
        <v>51</v>
      </c>
      <c r="E74" s="112" t="s">
        <v>46</v>
      </c>
      <c r="F74" s="33">
        <v>60</v>
      </c>
      <c r="G74" s="168" t="s">
        <v>122</v>
      </c>
      <c r="H74" s="34" t="s">
        <v>54</v>
      </c>
      <c r="I74" s="33">
        <v>0</v>
      </c>
      <c r="J74" s="101">
        <v>0</v>
      </c>
      <c r="K74" s="25">
        <v>1</v>
      </c>
      <c r="L74" s="101">
        <v>1</v>
      </c>
      <c r="M74" s="26">
        <v>1</v>
      </c>
      <c r="N74" s="34" t="s">
        <v>79</v>
      </c>
      <c r="O74" s="237" t="s">
        <v>72</v>
      </c>
      <c r="P74" s="237" t="s">
        <v>65</v>
      </c>
      <c r="Q74" s="40">
        <v>0</v>
      </c>
      <c r="R74" s="40">
        <v>2496690.25</v>
      </c>
      <c r="S74" s="40">
        <v>0</v>
      </c>
      <c r="T74" s="27"/>
      <c r="U74" s="28">
        <f t="shared" si="0"/>
        <v>0</v>
      </c>
      <c r="V74" s="28">
        <f t="shared" si="1"/>
        <v>0</v>
      </c>
      <c r="W74" s="25"/>
      <c r="X74" s="29">
        <v>0</v>
      </c>
      <c r="Y74" s="25"/>
      <c r="Z74" s="29">
        <v>0</v>
      </c>
      <c r="AA74" s="30">
        <v>0</v>
      </c>
      <c r="AB74" s="31"/>
    </row>
    <row r="75" spans="1:28" s="32" customFormat="1" ht="56" x14ac:dyDescent="0.35">
      <c r="A75" s="195" t="s">
        <v>37</v>
      </c>
      <c r="B75" s="195"/>
      <c r="C75" s="195"/>
      <c r="D75" s="34" t="s">
        <v>51</v>
      </c>
      <c r="E75" s="112" t="s">
        <v>46</v>
      </c>
      <c r="F75" s="109">
        <v>61</v>
      </c>
      <c r="G75" s="168" t="s">
        <v>123</v>
      </c>
      <c r="H75" s="34" t="s">
        <v>54</v>
      </c>
      <c r="I75" s="33">
        <v>0</v>
      </c>
      <c r="J75" s="101">
        <v>0</v>
      </c>
      <c r="K75" s="25">
        <v>1</v>
      </c>
      <c r="L75" s="101">
        <v>1</v>
      </c>
      <c r="M75" s="26">
        <v>1</v>
      </c>
      <c r="N75" s="34" t="s">
        <v>79</v>
      </c>
      <c r="O75" s="237" t="s">
        <v>72</v>
      </c>
      <c r="P75" s="237" t="s">
        <v>65</v>
      </c>
      <c r="Q75" s="40">
        <v>0</v>
      </c>
      <c r="R75" s="40">
        <v>30000000</v>
      </c>
      <c r="S75" s="40">
        <v>0</v>
      </c>
      <c r="T75" s="27"/>
      <c r="U75" s="28">
        <f t="shared" si="0"/>
        <v>0</v>
      </c>
      <c r="V75" s="28">
        <f t="shared" si="1"/>
        <v>0</v>
      </c>
      <c r="W75" s="25"/>
      <c r="X75" s="29">
        <v>0</v>
      </c>
      <c r="Y75" s="25"/>
      <c r="Z75" s="29">
        <v>0</v>
      </c>
      <c r="AA75" s="30">
        <v>0</v>
      </c>
      <c r="AB75" s="31"/>
    </row>
    <row r="76" spans="1:28" s="32" customFormat="1" ht="56" x14ac:dyDescent="0.35">
      <c r="A76" s="195" t="s">
        <v>37</v>
      </c>
      <c r="B76" s="195"/>
      <c r="C76" s="195"/>
      <c r="D76" s="34" t="s">
        <v>51</v>
      </c>
      <c r="E76" s="112" t="s">
        <v>46</v>
      </c>
      <c r="F76" s="33">
        <v>62</v>
      </c>
      <c r="G76" s="168" t="s">
        <v>124</v>
      </c>
      <c r="H76" s="34" t="s">
        <v>54</v>
      </c>
      <c r="I76" s="33">
        <v>0</v>
      </c>
      <c r="J76" s="101">
        <v>0</v>
      </c>
      <c r="K76" s="25">
        <v>1</v>
      </c>
      <c r="L76" s="101">
        <v>1</v>
      </c>
      <c r="M76" s="26">
        <v>1</v>
      </c>
      <c r="N76" s="34" t="s">
        <v>79</v>
      </c>
      <c r="O76" s="237" t="s">
        <v>72</v>
      </c>
      <c r="P76" s="237" t="s">
        <v>65</v>
      </c>
      <c r="Q76" s="40">
        <v>0</v>
      </c>
      <c r="R76" s="40">
        <v>3571900</v>
      </c>
      <c r="S76" s="40">
        <v>0</v>
      </c>
      <c r="T76" s="27"/>
      <c r="U76" s="28">
        <f t="shared" si="0"/>
        <v>0</v>
      </c>
      <c r="V76" s="28">
        <f t="shared" si="1"/>
        <v>0</v>
      </c>
      <c r="W76" s="25"/>
      <c r="X76" s="29">
        <v>0</v>
      </c>
      <c r="Y76" s="25"/>
      <c r="Z76" s="29">
        <v>0</v>
      </c>
      <c r="AA76" s="30">
        <v>0</v>
      </c>
      <c r="AB76" s="31"/>
    </row>
    <row r="77" spans="1:28" s="32" customFormat="1" ht="56" x14ac:dyDescent="0.35">
      <c r="A77" s="195" t="s">
        <v>37</v>
      </c>
      <c r="B77" s="195"/>
      <c r="C77" s="195"/>
      <c r="D77" s="34" t="s">
        <v>51</v>
      </c>
      <c r="E77" s="112" t="s">
        <v>46</v>
      </c>
      <c r="F77" s="109">
        <v>63</v>
      </c>
      <c r="G77" s="168" t="s">
        <v>125</v>
      </c>
      <c r="H77" s="34" t="s">
        <v>54</v>
      </c>
      <c r="I77" s="33">
        <v>0</v>
      </c>
      <c r="J77" s="101">
        <v>0</v>
      </c>
      <c r="K77" s="25">
        <v>1</v>
      </c>
      <c r="L77" s="101">
        <v>1</v>
      </c>
      <c r="M77" s="26">
        <v>1</v>
      </c>
      <c r="N77" s="34" t="s">
        <v>79</v>
      </c>
      <c r="O77" s="237" t="s">
        <v>64</v>
      </c>
      <c r="P77" s="237" t="s">
        <v>65</v>
      </c>
      <c r="Q77" s="40">
        <v>0</v>
      </c>
      <c r="R77" s="40">
        <v>50000000</v>
      </c>
      <c r="S77" s="40">
        <v>0</v>
      </c>
      <c r="T77" s="27"/>
      <c r="U77" s="28">
        <f t="shared" si="0"/>
        <v>0</v>
      </c>
      <c r="V77" s="28">
        <f t="shared" si="1"/>
        <v>0</v>
      </c>
      <c r="W77" s="25"/>
      <c r="X77" s="29">
        <v>0</v>
      </c>
      <c r="Y77" s="25"/>
      <c r="Z77" s="29">
        <v>0</v>
      </c>
      <c r="AA77" s="30">
        <v>0</v>
      </c>
      <c r="AB77" s="31"/>
    </row>
    <row r="78" spans="1:28" s="32" customFormat="1" ht="56" x14ac:dyDescent="0.35">
      <c r="A78" s="195" t="s">
        <v>37</v>
      </c>
      <c r="B78" s="195"/>
      <c r="C78" s="195"/>
      <c r="D78" s="34" t="s">
        <v>51</v>
      </c>
      <c r="E78" s="112" t="s">
        <v>46</v>
      </c>
      <c r="F78" s="33">
        <v>64</v>
      </c>
      <c r="G78" s="168" t="s">
        <v>126</v>
      </c>
      <c r="H78" s="34" t="s">
        <v>54</v>
      </c>
      <c r="I78" s="33">
        <v>0</v>
      </c>
      <c r="J78" s="101">
        <v>0</v>
      </c>
      <c r="K78" s="25">
        <v>1</v>
      </c>
      <c r="L78" s="101">
        <v>1</v>
      </c>
      <c r="M78" s="26">
        <v>1</v>
      </c>
      <c r="N78" s="34" t="s">
        <v>79</v>
      </c>
      <c r="O78" s="237" t="s">
        <v>43</v>
      </c>
      <c r="P78" s="237" t="s">
        <v>65</v>
      </c>
      <c r="Q78" s="40">
        <v>0</v>
      </c>
      <c r="R78" s="40">
        <v>15000000</v>
      </c>
      <c r="S78" s="40">
        <v>0</v>
      </c>
      <c r="T78" s="27"/>
      <c r="U78" s="28">
        <f t="shared" si="0"/>
        <v>0</v>
      </c>
      <c r="V78" s="28">
        <f t="shared" si="1"/>
        <v>0</v>
      </c>
      <c r="W78" s="25"/>
      <c r="X78" s="29">
        <v>0</v>
      </c>
      <c r="Y78" s="25"/>
      <c r="Z78" s="29">
        <v>0</v>
      </c>
      <c r="AA78" s="30">
        <v>0</v>
      </c>
      <c r="AB78" s="31"/>
    </row>
    <row r="79" spans="1:28" s="32" customFormat="1" ht="56" x14ac:dyDescent="0.35">
      <c r="A79" s="195" t="s">
        <v>37</v>
      </c>
      <c r="B79" s="195"/>
      <c r="C79" s="195"/>
      <c r="D79" s="34" t="s">
        <v>51</v>
      </c>
      <c r="E79" s="112" t="s">
        <v>46</v>
      </c>
      <c r="F79" s="109">
        <v>65</v>
      </c>
      <c r="G79" s="168" t="s">
        <v>127</v>
      </c>
      <c r="H79" s="34" t="s">
        <v>54</v>
      </c>
      <c r="I79" s="33">
        <v>0</v>
      </c>
      <c r="J79" s="101">
        <v>0</v>
      </c>
      <c r="K79" s="25">
        <v>1</v>
      </c>
      <c r="L79" s="101">
        <v>1</v>
      </c>
      <c r="M79" s="26">
        <v>1</v>
      </c>
      <c r="N79" s="34" t="s">
        <v>79</v>
      </c>
      <c r="O79" s="237" t="s">
        <v>113</v>
      </c>
      <c r="P79" s="237" t="s">
        <v>65</v>
      </c>
      <c r="Q79" s="40">
        <v>0</v>
      </c>
      <c r="R79" s="40">
        <v>2000000</v>
      </c>
      <c r="S79" s="40">
        <v>0</v>
      </c>
      <c r="T79" s="27"/>
      <c r="U79" s="28">
        <f t="shared" si="0"/>
        <v>0</v>
      </c>
      <c r="V79" s="28">
        <f t="shared" si="1"/>
        <v>0</v>
      </c>
      <c r="W79" s="25"/>
      <c r="X79" s="29">
        <v>0</v>
      </c>
      <c r="Y79" s="25"/>
      <c r="Z79" s="29">
        <v>0</v>
      </c>
      <c r="AA79" s="30">
        <v>0</v>
      </c>
      <c r="AB79" s="31"/>
    </row>
    <row r="80" spans="1:28" s="32" customFormat="1" ht="112.5" customHeight="1" x14ac:dyDescent="0.35">
      <c r="A80" s="195" t="s">
        <v>37</v>
      </c>
      <c r="B80" s="195"/>
      <c r="C80" s="195"/>
      <c r="D80" s="34" t="s">
        <v>128</v>
      </c>
      <c r="E80" s="112" t="s">
        <v>46</v>
      </c>
      <c r="F80" s="33">
        <v>66</v>
      </c>
      <c r="G80" s="168" t="s">
        <v>415</v>
      </c>
      <c r="H80" s="34" t="s">
        <v>54</v>
      </c>
      <c r="I80" s="33">
        <v>0</v>
      </c>
      <c r="J80" s="101">
        <v>0</v>
      </c>
      <c r="K80" s="25">
        <v>1</v>
      </c>
      <c r="L80" s="101">
        <v>1</v>
      </c>
      <c r="M80" s="26">
        <v>1</v>
      </c>
      <c r="N80" s="34" t="s">
        <v>87</v>
      </c>
      <c r="O80" s="237" t="s">
        <v>64</v>
      </c>
      <c r="P80" s="237" t="s">
        <v>65</v>
      </c>
      <c r="Q80" s="40">
        <v>0</v>
      </c>
      <c r="R80" s="40">
        <v>170000000</v>
      </c>
      <c r="S80" s="40">
        <v>0</v>
      </c>
      <c r="T80" s="27"/>
      <c r="U80" s="28">
        <f t="shared" ref="U80:U106" si="2">IF((S80+T80)=0,0,((S80+T80)/(Q80+R80)))</f>
        <v>0</v>
      </c>
      <c r="V80" s="28">
        <f t="shared" ref="V80:V106" si="3">IF(U80&gt;=100%,100%,U80)</f>
        <v>0</v>
      </c>
      <c r="W80" s="25"/>
      <c r="X80" s="29">
        <v>0</v>
      </c>
      <c r="Y80" s="25"/>
      <c r="Z80" s="29">
        <v>0</v>
      </c>
      <c r="AA80" s="30">
        <v>0</v>
      </c>
      <c r="AB80" s="31"/>
    </row>
    <row r="81" spans="1:28" s="32" customFormat="1" ht="84" x14ac:dyDescent="0.35">
      <c r="A81" s="195" t="s">
        <v>129</v>
      </c>
      <c r="B81" s="195"/>
      <c r="C81" s="195"/>
      <c r="D81" s="34" t="s">
        <v>130</v>
      </c>
      <c r="E81" s="112" t="s">
        <v>46</v>
      </c>
      <c r="F81" s="109">
        <v>67</v>
      </c>
      <c r="G81" s="168" t="s">
        <v>131</v>
      </c>
      <c r="H81" s="34" t="s">
        <v>54</v>
      </c>
      <c r="I81" s="33">
        <v>0</v>
      </c>
      <c r="J81" s="101">
        <v>0</v>
      </c>
      <c r="K81" s="25">
        <v>1</v>
      </c>
      <c r="L81" s="101">
        <v>1</v>
      </c>
      <c r="M81" s="26">
        <v>1</v>
      </c>
      <c r="N81" s="34" t="s">
        <v>132</v>
      </c>
      <c r="O81" s="237" t="s">
        <v>113</v>
      </c>
      <c r="P81" s="237" t="s">
        <v>65</v>
      </c>
      <c r="Q81" s="40">
        <v>0</v>
      </c>
      <c r="R81" s="40">
        <v>60000000</v>
      </c>
      <c r="S81" s="40">
        <v>0</v>
      </c>
      <c r="T81" s="27"/>
      <c r="U81" s="28">
        <f t="shared" si="2"/>
        <v>0</v>
      </c>
      <c r="V81" s="28">
        <f t="shared" si="3"/>
        <v>0</v>
      </c>
      <c r="W81" s="25"/>
      <c r="X81" s="29">
        <v>0</v>
      </c>
      <c r="Y81" s="25"/>
      <c r="Z81" s="29">
        <v>0</v>
      </c>
      <c r="AA81" s="30">
        <v>0</v>
      </c>
      <c r="AB81" s="31"/>
    </row>
    <row r="82" spans="1:28" s="32" customFormat="1" ht="84" x14ac:dyDescent="0.35">
      <c r="A82" s="195" t="s">
        <v>129</v>
      </c>
      <c r="B82" s="195"/>
      <c r="C82" s="195"/>
      <c r="D82" s="34" t="s">
        <v>130</v>
      </c>
      <c r="E82" s="112" t="s">
        <v>46</v>
      </c>
      <c r="F82" s="33">
        <v>68</v>
      </c>
      <c r="G82" s="168" t="s">
        <v>133</v>
      </c>
      <c r="H82" s="34" t="s">
        <v>54</v>
      </c>
      <c r="I82" s="33">
        <v>0</v>
      </c>
      <c r="J82" s="101">
        <v>0</v>
      </c>
      <c r="K82" s="25">
        <v>1</v>
      </c>
      <c r="L82" s="101">
        <v>1</v>
      </c>
      <c r="M82" s="26">
        <v>1</v>
      </c>
      <c r="N82" s="34" t="s">
        <v>134</v>
      </c>
      <c r="O82" s="237" t="s">
        <v>113</v>
      </c>
      <c r="P82" s="237" t="s">
        <v>65</v>
      </c>
      <c r="Q82" s="40">
        <v>0</v>
      </c>
      <c r="R82" s="40">
        <v>37868121.060000002</v>
      </c>
      <c r="S82" s="40">
        <v>0</v>
      </c>
      <c r="T82" s="27"/>
      <c r="U82" s="28">
        <f t="shared" si="2"/>
        <v>0</v>
      </c>
      <c r="V82" s="28">
        <f t="shared" si="3"/>
        <v>0</v>
      </c>
      <c r="W82" s="25"/>
      <c r="X82" s="29">
        <v>0</v>
      </c>
      <c r="Y82" s="25"/>
      <c r="Z82" s="29">
        <v>0</v>
      </c>
      <c r="AA82" s="30">
        <v>0</v>
      </c>
      <c r="AB82" s="31"/>
    </row>
    <row r="83" spans="1:28" s="32" customFormat="1" ht="112" x14ac:dyDescent="0.35">
      <c r="A83" s="195" t="s">
        <v>129</v>
      </c>
      <c r="B83" s="195"/>
      <c r="C83" s="195"/>
      <c r="D83" s="34" t="s">
        <v>130</v>
      </c>
      <c r="E83" s="112" t="s">
        <v>46</v>
      </c>
      <c r="F83" s="109">
        <v>69</v>
      </c>
      <c r="G83" s="168" t="s">
        <v>135</v>
      </c>
      <c r="H83" s="34" t="s">
        <v>54</v>
      </c>
      <c r="I83" s="33">
        <v>0</v>
      </c>
      <c r="J83" s="101">
        <v>0</v>
      </c>
      <c r="K83" s="25">
        <v>1</v>
      </c>
      <c r="L83" s="101">
        <v>1</v>
      </c>
      <c r="M83" s="26">
        <v>1</v>
      </c>
      <c r="N83" s="168" t="s">
        <v>136</v>
      </c>
      <c r="O83" s="237" t="s">
        <v>113</v>
      </c>
      <c r="P83" s="237" t="s">
        <v>65</v>
      </c>
      <c r="Q83" s="40">
        <v>0</v>
      </c>
      <c r="R83" s="40">
        <v>16365298.49</v>
      </c>
      <c r="S83" s="40">
        <v>0</v>
      </c>
      <c r="T83" s="27"/>
      <c r="U83" s="28">
        <f t="shared" si="2"/>
        <v>0</v>
      </c>
      <c r="V83" s="28">
        <f t="shared" si="3"/>
        <v>0</v>
      </c>
      <c r="W83" s="25"/>
      <c r="X83" s="29">
        <v>0</v>
      </c>
      <c r="Y83" s="25"/>
      <c r="Z83" s="29">
        <v>0</v>
      </c>
      <c r="AA83" s="30">
        <v>0</v>
      </c>
      <c r="AB83" s="31"/>
    </row>
    <row r="84" spans="1:28" s="32" customFormat="1" ht="112" x14ac:dyDescent="0.35">
      <c r="A84" s="195" t="s">
        <v>129</v>
      </c>
      <c r="B84" s="195"/>
      <c r="C84" s="195"/>
      <c r="D84" s="34" t="s">
        <v>130</v>
      </c>
      <c r="E84" s="112" t="s">
        <v>46</v>
      </c>
      <c r="F84" s="33">
        <v>70</v>
      </c>
      <c r="G84" s="168" t="s">
        <v>137</v>
      </c>
      <c r="H84" s="34" t="s">
        <v>54</v>
      </c>
      <c r="I84" s="33">
        <v>0</v>
      </c>
      <c r="J84" s="101">
        <v>0</v>
      </c>
      <c r="K84" s="25">
        <v>1</v>
      </c>
      <c r="L84" s="101">
        <v>1</v>
      </c>
      <c r="M84" s="26">
        <v>1</v>
      </c>
      <c r="N84" s="168" t="s">
        <v>138</v>
      </c>
      <c r="O84" s="237" t="s">
        <v>113</v>
      </c>
      <c r="P84" s="237" t="s">
        <v>65</v>
      </c>
      <c r="Q84" s="40">
        <v>0</v>
      </c>
      <c r="R84" s="40">
        <v>10335000</v>
      </c>
      <c r="S84" s="40">
        <v>0</v>
      </c>
      <c r="T84" s="27"/>
      <c r="U84" s="28">
        <f t="shared" si="2"/>
        <v>0</v>
      </c>
      <c r="V84" s="28">
        <f t="shared" si="3"/>
        <v>0</v>
      </c>
      <c r="W84" s="25"/>
      <c r="X84" s="29">
        <v>0</v>
      </c>
      <c r="Y84" s="25"/>
      <c r="Z84" s="29">
        <v>0</v>
      </c>
      <c r="AA84" s="30">
        <v>0</v>
      </c>
      <c r="AB84" s="31"/>
    </row>
    <row r="85" spans="1:28" s="32" customFormat="1" ht="56" x14ac:dyDescent="0.35">
      <c r="A85" s="195" t="s">
        <v>37</v>
      </c>
      <c r="B85" s="195"/>
      <c r="C85" s="195"/>
      <c r="D85" s="34" t="s">
        <v>56</v>
      </c>
      <c r="E85" s="112" t="s">
        <v>46</v>
      </c>
      <c r="F85" s="109">
        <v>71</v>
      </c>
      <c r="G85" s="168" t="s">
        <v>348</v>
      </c>
      <c r="H85" s="34" t="s">
        <v>54</v>
      </c>
      <c r="I85" s="33">
        <v>0</v>
      </c>
      <c r="J85" s="101">
        <v>0</v>
      </c>
      <c r="K85" s="33">
        <v>1</v>
      </c>
      <c r="L85" s="101">
        <v>0</v>
      </c>
      <c r="M85" s="26">
        <v>0</v>
      </c>
      <c r="N85" s="34" t="s">
        <v>87</v>
      </c>
      <c r="O85" s="237" t="s">
        <v>43</v>
      </c>
      <c r="P85" s="237" t="s">
        <v>65</v>
      </c>
      <c r="Q85" s="40">
        <v>0</v>
      </c>
      <c r="R85" s="40">
        <v>75198000</v>
      </c>
      <c r="S85" s="40">
        <v>0</v>
      </c>
      <c r="T85" s="27"/>
      <c r="U85" s="28">
        <f t="shared" si="2"/>
        <v>0</v>
      </c>
      <c r="V85" s="28">
        <f t="shared" si="3"/>
        <v>0</v>
      </c>
      <c r="W85" s="25"/>
      <c r="X85" s="29">
        <v>0</v>
      </c>
      <c r="Y85" s="25"/>
      <c r="Z85" s="29">
        <v>0</v>
      </c>
      <c r="AA85" s="30">
        <v>0</v>
      </c>
      <c r="AB85" s="31"/>
    </row>
    <row r="86" spans="1:28" s="32" customFormat="1" ht="70.5" customHeight="1" x14ac:dyDescent="0.35">
      <c r="A86" s="195" t="s">
        <v>37</v>
      </c>
      <c r="B86" s="195"/>
      <c r="C86" s="195"/>
      <c r="D86" s="34" t="s">
        <v>56</v>
      </c>
      <c r="E86" s="112" t="s">
        <v>46</v>
      </c>
      <c r="F86" s="33">
        <v>72</v>
      </c>
      <c r="G86" s="168" t="s">
        <v>347</v>
      </c>
      <c r="H86" s="34" t="s">
        <v>54</v>
      </c>
      <c r="I86" s="33">
        <v>0</v>
      </c>
      <c r="J86" s="101">
        <v>0</v>
      </c>
      <c r="K86" s="33">
        <v>1</v>
      </c>
      <c r="L86" s="101">
        <v>0</v>
      </c>
      <c r="M86" s="26">
        <v>0</v>
      </c>
      <c r="N86" s="34" t="s">
        <v>87</v>
      </c>
      <c r="O86" s="237" t="s">
        <v>43</v>
      </c>
      <c r="P86" s="237" t="s">
        <v>65</v>
      </c>
      <c r="Q86" s="40">
        <v>0</v>
      </c>
      <c r="R86" s="40">
        <v>24802000</v>
      </c>
      <c r="S86" s="40">
        <v>0</v>
      </c>
      <c r="T86" s="27"/>
      <c r="U86" s="28">
        <f t="shared" si="2"/>
        <v>0</v>
      </c>
      <c r="V86" s="28">
        <f t="shared" si="3"/>
        <v>0</v>
      </c>
      <c r="W86" s="25"/>
      <c r="X86" s="29">
        <v>0</v>
      </c>
      <c r="Y86" s="25"/>
      <c r="Z86" s="29">
        <v>0</v>
      </c>
      <c r="AA86" s="30">
        <v>0</v>
      </c>
      <c r="AB86" s="31"/>
    </row>
    <row r="87" spans="1:28" s="32" customFormat="1" ht="84" x14ac:dyDescent="0.35">
      <c r="A87" s="195" t="s">
        <v>37</v>
      </c>
      <c r="B87" s="195"/>
      <c r="C87" s="195"/>
      <c r="D87" s="34" t="s">
        <v>51</v>
      </c>
      <c r="E87" s="112" t="s">
        <v>46</v>
      </c>
      <c r="F87" s="109">
        <v>73</v>
      </c>
      <c r="G87" s="168" t="s">
        <v>365</v>
      </c>
      <c r="H87" s="34" t="s">
        <v>54</v>
      </c>
      <c r="I87" s="33">
        <v>0</v>
      </c>
      <c r="J87" s="101">
        <v>0</v>
      </c>
      <c r="K87" s="33">
        <v>1</v>
      </c>
      <c r="L87" s="101">
        <v>0</v>
      </c>
      <c r="M87" s="26">
        <v>0</v>
      </c>
      <c r="N87" s="34" t="s">
        <v>74</v>
      </c>
      <c r="O87" s="237" t="s">
        <v>72</v>
      </c>
      <c r="P87" s="237" t="s">
        <v>65</v>
      </c>
      <c r="Q87" s="40">
        <v>0</v>
      </c>
      <c r="R87" s="40">
        <v>312235.34999999998</v>
      </c>
      <c r="S87" s="40"/>
      <c r="T87" s="27"/>
      <c r="U87" s="28">
        <f t="shared" si="2"/>
        <v>0</v>
      </c>
      <c r="V87" s="28">
        <f t="shared" si="3"/>
        <v>0</v>
      </c>
      <c r="W87" s="25"/>
      <c r="X87" s="29">
        <v>0</v>
      </c>
      <c r="Y87" s="25"/>
      <c r="Z87" s="29">
        <v>0</v>
      </c>
      <c r="AA87" s="30">
        <v>0</v>
      </c>
      <c r="AB87" s="31"/>
    </row>
    <row r="88" spans="1:28" s="32" customFormat="1" ht="84" x14ac:dyDescent="0.35">
      <c r="A88" s="195" t="s">
        <v>37</v>
      </c>
      <c r="B88" s="195"/>
      <c r="C88" s="195"/>
      <c r="D88" s="34" t="s">
        <v>51</v>
      </c>
      <c r="E88" s="112" t="s">
        <v>46</v>
      </c>
      <c r="F88" s="33">
        <v>74</v>
      </c>
      <c r="G88" s="168" t="s">
        <v>366</v>
      </c>
      <c r="H88" s="34" t="s">
        <v>54</v>
      </c>
      <c r="I88" s="33">
        <v>0</v>
      </c>
      <c r="J88" s="101">
        <v>0</v>
      </c>
      <c r="K88" s="33">
        <v>1</v>
      </c>
      <c r="L88" s="101">
        <v>0</v>
      </c>
      <c r="M88" s="26">
        <v>0</v>
      </c>
      <c r="N88" s="34" t="s">
        <v>74</v>
      </c>
      <c r="O88" s="237" t="s">
        <v>72</v>
      </c>
      <c r="P88" s="237" t="s">
        <v>65</v>
      </c>
      <c r="Q88" s="40">
        <v>0</v>
      </c>
      <c r="R88" s="40">
        <v>728117.5</v>
      </c>
      <c r="S88" s="40"/>
      <c r="T88" s="27"/>
      <c r="U88" s="28">
        <f t="shared" si="2"/>
        <v>0</v>
      </c>
      <c r="V88" s="28">
        <f t="shared" si="3"/>
        <v>0</v>
      </c>
      <c r="W88" s="25"/>
      <c r="X88" s="29">
        <v>0</v>
      </c>
      <c r="Y88" s="25"/>
      <c r="Z88" s="29">
        <v>0</v>
      </c>
      <c r="AA88" s="30">
        <v>0</v>
      </c>
      <c r="AB88" s="31"/>
    </row>
    <row r="89" spans="1:28" s="32" customFormat="1" ht="84" x14ac:dyDescent="0.35">
      <c r="A89" s="195" t="s">
        <v>37</v>
      </c>
      <c r="B89" s="195"/>
      <c r="C89" s="195"/>
      <c r="D89" s="34" t="s">
        <v>51</v>
      </c>
      <c r="E89" s="112" t="s">
        <v>46</v>
      </c>
      <c r="F89" s="109">
        <v>75</v>
      </c>
      <c r="G89" s="168" t="s">
        <v>367</v>
      </c>
      <c r="H89" s="34" t="s">
        <v>54</v>
      </c>
      <c r="I89" s="33">
        <v>0</v>
      </c>
      <c r="J89" s="101">
        <v>0</v>
      </c>
      <c r="K89" s="33">
        <v>1</v>
      </c>
      <c r="L89" s="101">
        <v>0</v>
      </c>
      <c r="M89" s="26">
        <v>0</v>
      </c>
      <c r="N89" s="34" t="s">
        <v>74</v>
      </c>
      <c r="O89" s="237" t="s">
        <v>72</v>
      </c>
      <c r="P89" s="237" t="s">
        <v>65</v>
      </c>
      <c r="Q89" s="40">
        <v>0</v>
      </c>
      <c r="R89" s="40">
        <v>2121548.73</v>
      </c>
      <c r="S89" s="40"/>
      <c r="T89" s="27"/>
      <c r="U89" s="28">
        <f t="shared" si="2"/>
        <v>0</v>
      </c>
      <c r="V89" s="28">
        <f t="shared" si="3"/>
        <v>0</v>
      </c>
      <c r="W89" s="25"/>
      <c r="X89" s="29">
        <v>0</v>
      </c>
      <c r="Y89" s="25"/>
      <c r="Z89" s="29">
        <v>0</v>
      </c>
      <c r="AA89" s="30">
        <v>0</v>
      </c>
      <c r="AB89" s="31"/>
    </row>
    <row r="90" spans="1:28" s="32" customFormat="1" ht="56" x14ac:dyDescent="0.35">
      <c r="A90" s="195" t="s">
        <v>37</v>
      </c>
      <c r="B90" s="195"/>
      <c r="C90" s="195"/>
      <c r="D90" s="34" t="s">
        <v>51</v>
      </c>
      <c r="E90" s="112" t="s">
        <v>46</v>
      </c>
      <c r="F90" s="33">
        <v>76</v>
      </c>
      <c r="G90" s="168" t="s">
        <v>368</v>
      </c>
      <c r="H90" s="34" t="s">
        <v>54</v>
      </c>
      <c r="I90" s="33">
        <v>0</v>
      </c>
      <c r="J90" s="101">
        <v>0</v>
      </c>
      <c r="K90" s="33">
        <v>1</v>
      </c>
      <c r="L90" s="101">
        <v>0</v>
      </c>
      <c r="M90" s="26">
        <v>0</v>
      </c>
      <c r="N90" s="34" t="s">
        <v>74</v>
      </c>
      <c r="O90" s="237" t="s">
        <v>72</v>
      </c>
      <c r="P90" s="237" t="s">
        <v>65</v>
      </c>
      <c r="Q90" s="40">
        <v>0</v>
      </c>
      <c r="R90" s="40">
        <v>43317200</v>
      </c>
      <c r="S90" s="40"/>
      <c r="T90" s="27"/>
      <c r="U90" s="28">
        <f t="shared" si="2"/>
        <v>0</v>
      </c>
      <c r="V90" s="28">
        <f t="shared" si="3"/>
        <v>0</v>
      </c>
      <c r="W90" s="25"/>
      <c r="X90" s="29">
        <v>0</v>
      </c>
      <c r="Y90" s="25"/>
      <c r="Z90" s="29">
        <v>0</v>
      </c>
      <c r="AA90" s="30">
        <v>0</v>
      </c>
      <c r="AB90" s="31"/>
    </row>
    <row r="91" spans="1:28" s="32" customFormat="1" ht="56" x14ac:dyDescent="0.35">
      <c r="A91" s="195" t="s">
        <v>37</v>
      </c>
      <c r="B91" s="195"/>
      <c r="C91" s="195"/>
      <c r="D91" s="34" t="s">
        <v>56</v>
      </c>
      <c r="E91" s="112" t="s">
        <v>46</v>
      </c>
      <c r="F91" s="109">
        <v>77</v>
      </c>
      <c r="G91" s="168" t="s">
        <v>369</v>
      </c>
      <c r="H91" s="34" t="s">
        <v>54</v>
      </c>
      <c r="I91" s="33">
        <v>0</v>
      </c>
      <c r="J91" s="101">
        <v>0</v>
      </c>
      <c r="K91" s="33">
        <v>1</v>
      </c>
      <c r="L91" s="101">
        <v>0</v>
      </c>
      <c r="M91" s="26">
        <v>0</v>
      </c>
      <c r="N91" s="34" t="s">
        <v>74</v>
      </c>
      <c r="O91" s="237" t="s">
        <v>43</v>
      </c>
      <c r="P91" s="237" t="s">
        <v>65</v>
      </c>
      <c r="Q91" s="40">
        <v>0</v>
      </c>
      <c r="R91" s="40">
        <v>50000000</v>
      </c>
      <c r="S91" s="40"/>
      <c r="T91" s="27"/>
      <c r="U91" s="28">
        <f t="shared" si="2"/>
        <v>0</v>
      </c>
      <c r="V91" s="28">
        <f t="shared" si="3"/>
        <v>0</v>
      </c>
      <c r="W91" s="25"/>
      <c r="X91" s="29">
        <v>0</v>
      </c>
      <c r="Y91" s="25"/>
      <c r="Z91" s="29">
        <v>0</v>
      </c>
      <c r="AA91" s="30">
        <v>0</v>
      </c>
      <c r="AB91" s="31"/>
    </row>
    <row r="92" spans="1:28" s="32" customFormat="1" ht="70" x14ac:dyDescent="0.35">
      <c r="A92" s="195" t="s">
        <v>37</v>
      </c>
      <c r="B92" s="195"/>
      <c r="C92" s="195"/>
      <c r="D92" s="34" t="s">
        <v>56</v>
      </c>
      <c r="E92" s="112" t="s">
        <v>46</v>
      </c>
      <c r="F92" s="33">
        <v>78</v>
      </c>
      <c r="G92" s="168" t="s">
        <v>373</v>
      </c>
      <c r="H92" s="34" t="s">
        <v>54</v>
      </c>
      <c r="I92" s="33">
        <v>0</v>
      </c>
      <c r="J92" s="101">
        <v>0</v>
      </c>
      <c r="K92" s="33">
        <v>1</v>
      </c>
      <c r="L92" s="101">
        <v>0</v>
      </c>
      <c r="M92" s="26">
        <v>0</v>
      </c>
      <c r="N92" s="34" t="s">
        <v>74</v>
      </c>
      <c r="O92" s="237" t="s">
        <v>72</v>
      </c>
      <c r="P92" s="237" t="s">
        <v>161</v>
      </c>
      <c r="Q92" s="40">
        <v>0</v>
      </c>
      <c r="R92" s="40">
        <v>100000000</v>
      </c>
      <c r="S92" s="40"/>
      <c r="T92" s="27"/>
      <c r="U92" s="28">
        <f t="shared" si="2"/>
        <v>0</v>
      </c>
      <c r="V92" s="28">
        <f t="shared" si="3"/>
        <v>0</v>
      </c>
      <c r="W92" s="25"/>
      <c r="X92" s="29">
        <v>0</v>
      </c>
      <c r="Y92" s="25"/>
      <c r="Z92" s="29">
        <v>0</v>
      </c>
      <c r="AA92" s="30">
        <v>0</v>
      </c>
      <c r="AB92" s="31"/>
    </row>
    <row r="93" spans="1:28" s="32" customFormat="1" ht="70" x14ac:dyDescent="0.35">
      <c r="A93" s="195" t="s">
        <v>37</v>
      </c>
      <c r="B93" s="195"/>
      <c r="C93" s="195"/>
      <c r="D93" s="34" t="s">
        <v>56</v>
      </c>
      <c r="E93" s="112" t="s">
        <v>46</v>
      </c>
      <c r="F93" s="109">
        <v>79</v>
      </c>
      <c r="G93" s="168" t="s">
        <v>372</v>
      </c>
      <c r="H93" s="34" t="s">
        <v>54</v>
      </c>
      <c r="I93" s="33">
        <v>0</v>
      </c>
      <c r="J93" s="101">
        <v>0</v>
      </c>
      <c r="K93" s="33">
        <v>1</v>
      </c>
      <c r="L93" s="101">
        <v>0</v>
      </c>
      <c r="M93" s="26">
        <v>0</v>
      </c>
      <c r="N93" s="34" t="s">
        <v>74</v>
      </c>
      <c r="O93" s="237" t="s">
        <v>43</v>
      </c>
      <c r="P93" s="237" t="s">
        <v>65</v>
      </c>
      <c r="Q93" s="40">
        <v>0</v>
      </c>
      <c r="R93" s="40">
        <v>30000000</v>
      </c>
      <c r="S93" s="40"/>
      <c r="T93" s="27"/>
      <c r="U93" s="28">
        <f t="shared" si="2"/>
        <v>0</v>
      </c>
      <c r="V93" s="28">
        <f t="shared" si="3"/>
        <v>0</v>
      </c>
      <c r="W93" s="25"/>
      <c r="X93" s="29">
        <v>0</v>
      </c>
      <c r="Y93" s="25"/>
      <c r="Z93" s="29">
        <v>0</v>
      </c>
      <c r="AA93" s="30">
        <v>0</v>
      </c>
      <c r="AB93" s="31"/>
    </row>
    <row r="94" spans="1:28" s="32" customFormat="1" ht="56" x14ac:dyDescent="0.35">
      <c r="A94" s="195" t="s">
        <v>37</v>
      </c>
      <c r="B94" s="195"/>
      <c r="C94" s="195"/>
      <c r="D94" s="34" t="s">
        <v>56</v>
      </c>
      <c r="E94" s="112" t="s">
        <v>46</v>
      </c>
      <c r="F94" s="33">
        <v>80</v>
      </c>
      <c r="G94" s="168" t="s">
        <v>371</v>
      </c>
      <c r="H94" s="34" t="s">
        <v>54</v>
      </c>
      <c r="I94" s="33">
        <v>0</v>
      </c>
      <c r="J94" s="101">
        <v>0</v>
      </c>
      <c r="K94" s="33">
        <v>1</v>
      </c>
      <c r="L94" s="101">
        <v>0</v>
      </c>
      <c r="M94" s="26">
        <v>0</v>
      </c>
      <c r="N94" s="34" t="s">
        <v>74</v>
      </c>
      <c r="O94" s="237" t="s">
        <v>43</v>
      </c>
      <c r="P94" s="237" t="s">
        <v>65</v>
      </c>
      <c r="Q94" s="40">
        <v>0</v>
      </c>
      <c r="R94" s="40">
        <v>58847097.390000001</v>
      </c>
      <c r="S94" s="40"/>
      <c r="T94" s="27"/>
      <c r="U94" s="28">
        <f t="shared" si="2"/>
        <v>0</v>
      </c>
      <c r="V94" s="28">
        <f t="shared" si="3"/>
        <v>0</v>
      </c>
      <c r="W94" s="25"/>
      <c r="X94" s="29">
        <v>0</v>
      </c>
      <c r="Y94" s="25"/>
      <c r="Z94" s="29">
        <v>0</v>
      </c>
      <c r="AA94" s="30">
        <v>0</v>
      </c>
      <c r="AB94" s="31"/>
    </row>
    <row r="95" spans="1:28" s="32" customFormat="1" ht="84" x14ac:dyDescent="0.35">
      <c r="A95" s="195" t="s">
        <v>37</v>
      </c>
      <c r="B95" s="195"/>
      <c r="C95" s="195"/>
      <c r="D95" s="34" t="s">
        <v>51</v>
      </c>
      <c r="E95" s="112" t="s">
        <v>46</v>
      </c>
      <c r="F95" s="109">
        <v>81</v>
      </c>
      <c r="G95" s="168" t="s">
        <v>370</v>
      </c>
      <c r="H95" s="34" t="s">
        <v>54</v>
      </c>
      <c r="I95" s="33">
        <v>0</v>
      </c>
      <c r="J95" s="101">
        <v>0</v>
      </c>
      <c r="K95" s="33">
        <v>1</v>
      </c>
      <c r="L95" s="101">
        <v>0</v>
      </c>
      <c r="M95" s="26">
        <v>0</v>
      </c>
      <c r="N95" s="34" t="s">
        <v>87</v>
      </c>
      <c r="O95" s="237" t="s">
        <v>64</v>
      </c>
      <c r="P95" s="237" t="s">
        <v>65</v>
      </c>
      <c r="Q95" s="40">
        <v>0</v>
      </c>
      <c r="R95" s="40">
        <v>15000000</v>
      </c>
      <c r="S95" s="40"/>
      <c r="T95" s="27"/>
      <c r="U95" s="28">
        <f t="shared" si="2"/>
        <v>0</v>
      </c>
      <c r="V95" s="28">
        <f t="shared" si="3"/>
        <v>0</v>
      </c>
      <c r="W95" s="25"/>
      <c r="X95" s="29">
        <v>0</v>
      </c>
      <c r="Y95" s="25"/>
      <c r="Z95" s="29">
        <v>0</v>
      </c>
      <c r="AA95" s="30">
        <v>0</v>
      </c>
      <c r="AB95" s="31"/>
    </row>
    <row r="96" spans="1:28" s="32" customFormat="1" ht="84" x14ac:dyDescent="0.35">
      <c r="A96" s="195" t="s">
        <v>37</v>
      </c>
      <c r="B96" s="195"/>
      <c r="C96" s="195"/>
      <c r="D96" s="34" t="s">
        <v>51</v>
      </c>
      <c r="E96" s="112" t="s">
        <v>46</v>
      </c>
      <c r="F96" s="33">
        <v>82</v>
      </c>
      <c r="G96" s="168" t="s">
        <v>374</v>
      </c>
      <c r="H96" s="34" t="s">
        <v>54</v>
      </c>
      <c r="I96" s="33">
        <v>0</v>
      </c>
      <c r="J96" s="101">
        <v>0</v>
      </c>
      <c r="K96" s="33">
        <v>1</v>
      </c>
      <c r="L96" s="101">
        <v>0</v>
      </c>
      <c r="M96" s="26">
        <v>0</v>
      </c>
      <c r="N96" s="34" t="s">
        <v>87</v>
      </c>
      <c r="O96" s="237" t="s">
        <v>64</v>
      </c>
      <c r="P96" s="237" t="s">
        <v>65</v>
      </c>
      <c r="Q96" s="40">
        <v>0</v>
      </c>
      <c r="R96" s="40">
        <v>15000000</v>
      </c>
      <c r="S96" s="40"/>
      <c r="T96" s="27"/>
      <c r="U96" s="28">
        <f t="shared" si="2"/>
        <v>0</v>
      </c>
      <c r="V96" s="28">
        <f t="shared" si="3"/>
        <v>0</v>
      </c>
      <c r="W96" s="25"/>
      <c r="X96" s="29">
        <v>0</v>
      </c>
      <c r="Y96" s="25"/>
      <c r="Z96" s="29">
        <v>0</v>
      </c>
      <c r="AA96" s="30">
        <v>0</v>
      </c>
      <c r="AB96" s="31"/>
    </row>
    <row r="97" spans="1:30" s="32" customFormat="1" ht="56" x14ac:dyDescent="0.35">
      <c r="A97" s="195" t="s">
        <v>37</v>
      </c>
      <c r="B97" s="195"/>
      <c r="C97" s="195"/>
      <c r="D97" s="34" t="s">
        <v>51</v>
      </c>
      <c r="E97" s="112" t="s">
        <v>46</v>
      </c>
      <c r="F97" s="109">
        <v>83</v>
      </c>
      <c r="G97" s="168" t="s">
        <v>375</v>
      </c>
      <c r="H97" s="34" t="s">
        <v>54</v>
      </c>
      <c r="I97" s="33">
        <v>0</v>
      </c>
      <c r="J97" s="101">
        <v>0</v>
      </c>
      <c r="K97" s="33">
        <v>1</v>
      </c>
      <c r="L97" s="101">
        <v>0</v>
      </c>
      <c r="M97" s="26">
        <v>0</v>
      </c>
      <c r="N97" s="34" t="s">
        <v>87</v>
      </c>
      <c r="O97" s="237" t="s">
        <v>64</v>
      </c>
      <c r="P97" s="237" t="s">
        <v>65</v>
      </c>
      <c r="Q97" s="40">
        <v>0</v>
      </c>
      <c r="R97" s="40">
        <v>11701842.1</v>
      </c>
      <c r="S97" s="40"/>
      <c r="T97" s="27"/>
      <c r="U97" s="28">
        <f t="shared" si="2"/>
        <v>0</v>
      </c>
      <c r="V97" s="28">
        <f t="shared" si="3"/>
        <v>0</v>
      </c>
      <c r="W97" s="25"/>
      <c r="X97" s="29">
        <v>0</v>
      </c>
      <c r="Y97" s="25"/>
      <c r="Z97" s="29">
        <v>0</v>
      </c>
      <c r="AA97" s="30">
        <v>0</v>
      </c>
      <c r="AB97" s="31"/>
    </row>
    <row r="98" spans="1:30" s="32" customFormat="1" ht="70" x14ac:dyDescent="0.35">
      <c r="A98" s="195" t="s">
        <v>37</v>
      </c>
      <c r="B98" s="195"/>
      <c r="C98" s="195"/>
      <c r="D98" s="34" t="s">
        <v>51</v>
      </c>
      <c r="E98" s="112" t="s">
        <v>46</v>
      </c>
      <c r="F98" s="33">
        <v>84</v>
      </c>
      <c r="G98" s="168" t="s">
        <v>376</v>
      </c>
      <c r="H98" s="34" t="s">
        <v>54</v>
      </c>
      <c r="I98" s="33">
        <v>0</v>
      </c>
      <c r="J98" s="101">
        <v>0</v>
      </c>
      <c r="K98" s="33">
        <v>1</v>
      </c>
      <c r="L98" s="101">
        <v>0</v>
      </c>
      <c r="M98" s="26">
        <v>0</v>
      </c>
      <c r="N98" s="34" t="s">
        <v>355</v>
      </c>
      <c r="O98" s="237" t="s">
        <v>64</v>
      </c>
      <c r="P98" s="237" t="s">
        <v>65</v>
      </c>
      <c r="Q98" s="40">
        <v>0</v>
      </c>
      <c r="R98" s="40">
        <v>6292892.2300000004</v>
      </c>
      <c r="S98" s="40"/>
      <c r="T98" s="27"/>
      <c r="U98" s="28">
        <f t="shared" si="2"/>
        <v>0</v>
      </c>
      <c r="V98" s="28">
        <f t="shared" si="3"/>
        <v>0</v>
      </c>
      <c r="W98" s="25"/>
      <c r="X98" s="29">
        <v>0</v>
      </c>
      <c r="Y98" s="25"/>
      <c r="Z98" s="29">
        <v>0</v>
      </c>
      <c r="AA98" s="30">
        <v>0</v>
      </c>
      <c r="AB98" s="31"/>
    </row>
    <row r="99" spans="1:30" s="32" customFormat="1" ht="84" x14ac:dyDescent="0.35">
      <c r="A99" s="195" t="s">
        <v>37</v>
      </c>
      <c r="B99" s="195"/>
      <c r="C99" s="195"/>
      <c r="D99" s="34" t="s">
        <v>56</v>
      </c>
      <c r="E99" s="112" t="s">
        <v>46</v>
      </c>
      <c r="F99" s="109">
        <v>85</v>
      </c>
      <c r="G99" s="168" t="s">
        <v>377</v>
      </c>
      <c r="H99" s="34" t="s">
        <v>54</v>
      </c>
      <c r="I99" s="33">
        <v>0</v>
      </c>
      <c r="J99" s="101">
        <v>0</v>
      </c>
      <c r="K99" s="33">
        <v>1</v>
      </c>
      <c r="L99" s="101">
        <v>0</v>
      </c>
      <c r="M99" s="26">
        <v>0</v>
      </c>
      <c r="N99" s="34" t="s">
        <v>74</v>
      </c>
      <c r="O99" s="237" t="s">
        <v>43</v>
      </c>
      <c r="P99" s="237" t="s">
        <v>65</v>
      </c>
      <c r="Q99" s="40">
        <v>0</v>
      </c>
      <c r="R99" s="40">
        <v>11000000</v>
      </c>
      <c r="S99" s="40"/>
      <c r="T99" s="27"/>
      <c r="U99" s="28">
        <f t="shared" si="2"/>
        <v>0</v>
      </c>
      <c r="V99" s="28">
        <f t="shared" si="3"/>
        <v>0</v>
      </c>
      <c r="W99" s="25"/>
      <c r="X99" s="29">
        <v>0</v>
      </c>
      <c r="Y99" s="25"/>
      <c r="Z99" s="29">
        <v>0</v>
      </c>
      <c r="AA99" s="30">
        <v>0</v>
      </c>
      <c r="AB99" s="31"/>
    </row>
    <row r="100" spans="1:30" s="32" customFormat="1" ht="56" x14ac:dyDescent="0.35">
      <c r="A100" s="195" t="s">
        <v>37</v>
      </c>
      <c r="B100" s="195"/>
      <c r="C100" s="195"/>
      <c r="D100" s="34" t="s">
        <v>56</v>
      </c>
      <c r="E100" s="112" t="s">
        <v>46</v>
      </c>
      <c r="F100" s="33">
        <v>86</v>
      </c>
      <c r="G100" s="168" t="s">
        <v>380</v>
      </c>
      <c r="H100" s="34" t="s">
        <v>54</v>
      </c>
      <c r="I100" s="33">
        <v>0</v>
      </c>
      <c r="J100" s="101">
        <v>0</v>
      </c>
      <c r="K100" s="33">
        <v>1</v>
      </c>
      <c r="L100" s="101">
        <v>0</v>
      </c>
      <c r="M100" s="26">
        <v>0</v>
      </c>
      <c r="N100" s="34" t="s">
        <v>74</v>
      </c>
      <c r="O100" s="237" t="s">
        <v>43</v>
      </c>
      <c r="P100" s="237" t="s">
        <v>65</v>
      </c>
      <c r="Q100" s="40">
        <v>0</v>
      </c>
      <c r="R100" s="40">
        <v>20000000</v>
      </c>
      <c r="S100" s="40"/>
      <c r="T100" s="27"/>
      <c r="U100" s="28">
        <f t="shared" si="2"/>
        <v>0</v>
      </c>
      <c r="V100" s="28">
        <f t="shared" si="3"/>
        <v>0</v>
      </c>
      <c r="W100" s="25"/>
      <c r="X100" s="29">
        <v>0</v>
      </c>
      <c r="Y100" s="25"/>
      <c r="Z100" s="29">
        <v>0</v>
      </c>
      <c r="AA100" s="30">
        <v>0</v>
      </c>
      <c r="AB100" s="31"/>
    </row>
    <row r="101" spans="1:30" s="32" customFormat="1" ht="70" x14ac:dyDescent="0.35">
      <c r="A101" s="195" t="s">
        <v>37</v>
      </c>
      <c r="B101" s="195"/>
      <c r="C101" s="195"/>
      <c r="D101" s="34" t="s">
        <v>56</v>
      </c>
      <c r="E101" s="112" t="s">
        <v>46</v>
      </c>
      <c r="F101" s="109">
        <v>87</v>
      </c>
      <c r="G101" s="168" t="s">
        <v>379</v>
      </c>
      <c r="H101" s="34" t="s">
        <v>54</v>
      </c>
      <c r="I101" s="33">
        <v>0</v>
      </c>
      <c r="J101" s="101">
        <v>0</v>
      </c>
      <c r="K101" s="33">
        <v>1</v>
      </c>
      <c r="L101" s="101">
        <v>0</v>
      </c>
      <c r="M101" s="26">
        <v>0</v>
      </c>
      <c r="N101" s="34" t="s">
        <v>74</v>
      </c>
      <c r="O101" s="237" t="s">
        <v>43</v>
      </c>
      <c r="P101" s="237" t="s">
        <v>65</v>
      </c>
      <c r="Q101" s="40">
        <v>0</v>
      </c>
      <c r="R101" s="40">
        <v>100000000</v>
      </c>
      <c r="S101" s="40"/>
      <c r="T101" s="27"/>
      <c r="U101" s="28">
        <f t="shared" si="2"/>
        <v>0</v>
      </c>
      <c r="V101" s="28">
        <f t="shared" si="3"/>
        <v>0</v>
      </c>
      <c r="W101" s="25"/>
      <c r="X101" s="29">
        <v>0</v>
      </c>
      <c r="Y101" s="25"/>
      <c r="Z101" s="29">
        <v>0</v>
      </c>
      <c r="AA101" s="30">
        <v>0</v>
      </c>
      <c r="AB101" s="31"/>
    </row>
    <row r="102" spans="1:30" s="32" customFormat="1" ht="56" x14ac:dyDescent="0.35">
      <c r="A102" s="195" t="s">
        <v>37</v>
      </c>
      <c r="B102" s="195"/>
      <c r="C102" s="195"/>
      <c r="D102" s="34" t="s">
        <v>56</v>
      </c>
      <c r="E102" s="112" t="s">
        <v>46</v>
      </c>
      <c r="F102" s="33">
        <v>88</v>
      </c>
      <c r="G102" s="168" t="s">
        <v>378</v>
      </c>
      <c r="H102" s="34" t="s">
        <v>54</v>
      </c>
      <c r="I102" s="33">
        <v>0</v>
      </c>
      <c r="J102" s="101">
        <v>0</v>
      </c>
      <c r="K102" s="33">
        <v>1</v>
      </c>
      <c r="L102" s="101">
        <v>0</v>
      </c>
      <c r="M102" s="26">
        <v>0</v>
      </c>
      <c r="N102" s="34" t="s">
        <v>74</v>
      </c>
      <c r="O102" s="237" t="s">
        <v>43</v>
      </c>
      <c r="P102" s="237" t="s">
        <v>65</v>
      </c>
      <c r="Q102" s="40">
        <v>0</v>
      </c>
      <c r="R102" s="40">
        <v>50000000</v>
      </c>
      <c r="S102" s="40"/>
      <c r="T102" s="27"/>
      <c r="U102" s="28">
        <f t="shared" si="2"/>
        <v>0</v>
      </c>
      <c r="V102" s="28">
        <f t="shared" si="3"/>
        <v>0</v>
      </c>
      <c r="W102" s="25"/>
      <c r="X102" s="29">
        <v>0</v>
      </c>
      <c r="Y102" s="25"/>
      <c r="Z102" s="29">
        <v>0</v>
      </c>
      <c r="AA102" s="30">
        <v>0</v>
      </c>
      <c r="AB102" s="31"/>
    </row>
    <row r="103" spans="1:30" s="32" customFormat="1" ht="70" x14ac:dyDescent="0.35">
      <c r="A103" s="195" t="s">
        <v>37</v>
      </c>
      <c r="B103" s="195"/>
      <c r="C103" s="195"/>
      <c r="D103" s="34" t="s">
        <v>56</v>
      </c>
      <c r="E103" s="112" t="s">
        <v>46</v>
      </c>
      <c r="F103" s="109">
        <v>89</v>
      </c>
      <c r="G103" s="168" t="s">
        <v>384</v>
      </c>
      <c r="H103" s="34" t="s">
        <v>54</v>
      </c>
      <c r="I103" s="33">
        <v>0</v>
      </c>
      <c r="J103" s="101">
        <v>0</v>
      </c>
      <c r="K103" s="33">
        <v>1</v>
      </c>
      <c r="L103" s="101">
        <v>0</v>
      </c>
      <c r="M103" s="26">
        <v>0</v>
      </c>
      <c r="N103" s="34" t="s">
        <v>74</v>
      </c>
      <c r="O103" s="237" t="s">
        <v>43</v>
      </c>
      <c r="P103" s="237" t="s">
        <v>65</v>
      </c>
      <c r="Q103" s="40">
        <v>0</v>
      </c>
      <c r="R103" s="40">
        <v>40000000</v>
      </c>
      <c r="S103" s="40"/>
      <c r="T103" s="27"/>
      <c r="U103" s="28">
        <f t="shared" si="2"/>
        <v>0</v>
      </c>
      <c r="V103" s="28">
        <f t="shared" si="3"/>
        <v>0</v>
      </c>
      <c r="W103" s="25"/>
      <c r="X103" s="29">
        <v>0</v>
      </c>
      <c r="Y103" s="25"/>
      <c r="Z103" s="29">
        <v>0</v>
      </c>
      <c r="AA103" s="30">
        <v>0</v>
      </c>
      <c r="AB103" s="31"/>
    </row>
    <row r="104" spans="1:30" s="32" customFormat="1" ht="56" x14ac:dyDescent="0.35">
      <c r="A104" s="195" t="s">
        <v>37</v>
      </c>
      <c r="B104" s="195"/>
      <c r="C104" s="195"/>
      <c r="D104" s="34" t="s">
        <v>51</v>
      </c>
      <c r="E104" s="112" t="s">
        <v>46</v>
      </c>
      <c r="F104" s="33">
        <v>90</v>
      </c>
      <c r="G104" s="168" t="s">
        <v>383</v>
      </c>
      <c r="H104" s="34" t="s">
        <v>54</v>
      </c>
      <c r="I104" s="33">
        <v>0</v>
      </c>
      <c r="J104" s="101">
        <v>0</v>
      </c>
      <c r="K104" s="33">
        <v>1</v>
      </c>
      <c r="L104" s="101">
        <v>0</v>
      </c>
      <c r="M104" s="26">
        <v>0</v>
      </c>
      <c r="N104" s="34" t="s">
        <v>74</v>
      </c>
      <c r="O104" s="237" t="s">
        <v>72</v>
      </c>
      <c r="P104" s="237" t="s">
        <v>65</v>
      </c>
      <c r="Q104" s="40">
        <v>0</v>
      </c>
      <c r="R104" s="40">
        <v>25000000</v>
      </c>
      <c r="S104" s="40"/>
      <c r="T104" s="27"/>
      <c r="U104" s="28">
        <f t="shared" si="2"/>
        <v>0</v>
      </c>
      <c r="V104" s="28">
        <f t="shared" si="3"/>
        <v>0</v>
      </c>
      <c r="W104" s="25"/>
      <c r="X104" s="29">
        <v>0</v>
      </c>
      <c r="Y104" s="25"/>
      <c r="Z104" s="29">
        <v>0</v>
      </c>
      <c r="AA104" s="30">
        <v>0</v>
      </c>
      <c r="AB104" s="31"/>
    </row>
    <row r="105" spans="1:30" s="32" customFormat="1" ht="70" x14ac:dyDescent="0.35">
      <c r="A105" s="195" t="s">
        <v>148</v>
      </c>
      <c r="B105" s="195"/>
      <c r="C105" s="195"/>
      <c r="D105" s="34" t="s">
        <v>51</v>
      </c>
      <c r="E105" s="112" t="s">
        <v>46</v>
      </c>
      <c r="F105" s="109">
        <v>91</v>
      </c>
      <c r="G105" s="168" t="s">
        <v>382</v>
      </c>
      <c r="H105" s="34" t="s">
        <v>54</v>
      </c>
      <c r="I105" s="33">
        <v>0</v>
      </c>
      <c r="J105" s="101">
        <v>0</v>
      </c>
      <c r="K105" s="33">
        <v>1</v>
      </c>
      <c r="L105" s="101">
        <v>0</v>
      </c>
      <c r="M105" s="26">
        <v>0</v>
      </c>
      <c r="N105" s="34" t="s">
        <v>74</v>
      </c>
      <c r="O105" s="237" t="s">
        <v>64</v>
      </c>
      <c r="P105" s="237" t="s">
        <v>65</v>
      </c>
      <c r="Q105" s="40">
        <v>0</v>
      </c>
      <c r="R105" s="40">
        <v>100000000</v>
      </c>
      <c r="S105" s="40"/>
      <c r="T105" s="27"/>
      <c r="U105" s="28">
        <f t="shared" si="2"/>
        <v>0</v>
      </c>
      <c r="V105" s="28">
        <f t="shared" si="3"/>
        <v>0</v>
      </c>
      <c r="W105" s="25"/>
      <c r="X105" s="29">
        <v>0</v>
      </c>
      <c r="Y105" s="25"/>
      <c r="Z105" s="29">
        <v>0</v>
      </c>
      <c r="AA105" s="30">
        <v>0</v>
      </c>
      <c r="AB105" s="31"/>
    </row>
    <row r="106" spans="1:30" s="32" customFormat="1" ht="56.5" thickBot="1" x14ac:dyDescent="0.4">
      <c r="A106" s="195" t="s">
        <v>148</v>
      </c>
      <c r="B106" s="195"/>
      <c r="C106" s="195"/>
      <c r="D106" s="34" t="s">
        <v>51</v>
      </c>
      <c r="E106" s="112" t="s">
        <v>46</v>
      </c>
      <c r="F106" s="33">
        <v>92</v>
      </c>
      <c r="G106" s="168" t="s">
        <v>381</v>
      </c>
      <c r="H106" s="34" t="s">
        <v>54</v>
      </c>
      <c r="I106" s="33">
        <v>0</v>
      </c>
      <c r="J106" s="101">
        <v>0</v>
      </c>
      <c r="K106" s="33">
        <v>1</v>
      </c>
      <c r="L106" s="101">
        <v>0</v>
      </c>
      <c r="M106" s="26">
        <v>0</v>
      </c>
      <c r="N106" s="34" t="s">
        <v>74</v>
      </c>
      <c r="O106" s="237" t="s">
        <v>113</v>
      </c>
      <c r="P106" s="237" t="s">
        <v>65</v>
      </c>
      <c r="Q106" s="40">
        <v>0</v>
      </c>
      <c r="R106" s="40">
        <v>100000000</v>
      </c>
      <c r="S106" s="40"/>
      <c r="T106" s="27"/>
      <c r="U106" s="28">
        <f t="shared" si="2"/>
        <v>0</v>
      </c>
      <c r="V106" s="28">
        <f t="shared" si="3"/>
        <v>0</v>
      </c>
      <c r="W106" s="25"/>
      <c r="X106" s="29">
        <v>0</v>
      </c>
      <c r="Y106" s="25"/>
      <c r="Z106" s="29">
        <v>0</v>
      </c>
      <c r="AA106" s="30">
        <v>0</v>
      </c>
      <c r="AB106" s="31"/>
    </row>
    <row r="107" spans="1:30" s="56" customFormat="1" ht="22.5" customHeight="1" thickBot="1" x14ac:dyDescent="0.4">
      <c r="A107" s="41"/>
      <c r="B107" s="41"/>
      <c r="C107" s="41"/>
      <c r="D107" s="42" t="s">
        <v>140</v>
      </c>
      <c r="E107" s="43"/>
      <c r="F107" s="44"/>
      <c r="G107" s="205"/>
      <c r="H107" s="46"/>
      <c r="I107" s="46"/>
      <c r="J107" s="47">
        <v>5</v>
      </c>
      <c r="K107" s="46"/>
      <c r="L107" s="47">
        <v>65</v>
      </c>
      <c r="M107" s="48">
        <v>70</v>
      </c>
      <c r="N107" s="46"/>
      <c r="O107" s="49"/>
      <c r="P107" s="50"/>
      <c r="Q107" s="51">
        <f>SUM(Q15:Q106)</f>
        <v>488538560.24189866</v>
      </c>
      <c r="R107" s="51">
        <f>SUM(R15:R106)</f>
        <v>4239270439.6618977</v>
      </c>
      <c r="S107" s="51">
        <f>SUM(S15:S106)</f>
        <v>135416640.49000001</v>
      </c>
      <c r="T107" s="51">
        <v>0</v>
      </c>
      <c r="U107" s="52">
        <v>0</v>
      </c>
      <c r="V107" s="52">
        <v>0</v>
      </c>
      <c r="W107" s="46"/>
      <c r="X107" s="53">
        <v>0</v>
      </c>
      <c r="Y107" s="54"/>
      <c r="Z107" s="53">
        <v>0</v>
      </c>
      <c r="AA107" s="55"/>
      <c r="AB107" s="39"/>
      <c r="AC107" s="32"/>
      <c r="AD107" s="32"/>
    </row>
    <row r="108" spans="1:30" s="17" customFormat="1" ht="23.25" customHeight="1" thickBot="1" x14ac:dyDescent="0.3">
      <c r="A108" s="57" t="s">
        <v>141</v>
      </c>
      <c r="B108" s="58"/>
      <c r="C108" s="58"/>
      <c r="D108" s="58"/>
      <c r="E108" s="59"/>
      <c r="F108" s="60"/>
      <c r="G108" s="212"/>
      <c r="H108" s="58"/>
      <c r="I108" s="58"/>
      <c r="J108" s="61">
        <v>7.1428571428571425E-2</v>
      </c>
      <c r="K108" s="58"/>
      <c r="L108" s="61">
        <v>0.9285714285714286</v>
      </c>
      <c r="M108" s="61">
        <v>1</v>
      </c>
      <c r="N108" s="58"/>
      <c r="O108" s="58"/>
      <c r="P108" s="58"/>
      <c r="Q108" s="58"/>
      <c r="R108" s="58">
        <f>SUM(Q107:R107)</f>
        <v>4727808999.9037962</v>
      </c>
      <c r="S108" s="58"/>
      <c r="T108" s="58"/>
      <c r="U108" s="58"/>
      <c r="V108" s="58"/>
      <c r="W108" s="58"/>
      <c r="X108" s="62">
        <v>0</v>
      </c>
      <c r="Y108" s="58"/>
      <c r="Z108" s="63">
        <v>0</v>
      </c>
      <c r="AA108" s="64">
        <v>0</v>
      </c>
      <c r="AB108" s="65"/>
    </row>
    <row r="109" spans="1:30" s="17" customFormat="1" ht="23.25" customHeight="1" thickBot="1" x14ac:dyDescent="0.3">
      <c r="A109" s="66"/>
      <c r="B109" s="67"/>
      <c r="C109" s="67"/>
      <c r="D109" s="68">
        <v>0.95652173913043481</v>
      </c>
      <c r="E109" s="67" t="s">
        <v>142</v>
      </c>
      <c r="F109" s="69"/>
      <c r="G109" s="214"/>
      <c r="H109" s="67"/>
      <c r="I109" s="67"/>
      <c r="J109" s="70">
        <v>5.3030303030303032E-2</v>
      </c>
      <c r="K109" s="67"/>
      <c r="L109" s="70">
        <v>0.94696969696969702</v>
      </c>
      <c r="M109" s="70">
        <v>1</v>
      </c>
      <c r="N109" s="67"/>
      <c r="O109" s="67"/>
      <c r="P109" s="67"/>
      <c r="Q109" s="67"/>
      <c r="R109" s="67"/>
      <c r="S109" s="67"/>
      <c r="T109" s="67"/>
      <c r="U109" s="67"/>
      <c r="V109" s="67"/>
      <c r="W109" s="67"/>
      <c r="X109" s="71">
        <v>0</v>
      </c>
      <c r="Y109" s="67"/>
      <c r="Z109" s="72">
        <v>0</v>
      </c>
      <c r="AA109" s="73">
        <v>0</v>
      </c>
      <c r="AB109" s="65"/>
    </row>
    <row r="110" spans="1:30" s="17" customFormat="1" ht="23.25" customHeight="1" thickBot="1" x14ac:dyDescent="0.3">
      <c r="A110" s="74"/>
      <c r="B110" s="75"/>
      <c r="C110" s="75"/>
      <c r="D110" s="76">
        <v>4.3478260869565216E-2</v>
      </c>
      <c r="E110" s="75" t="s">
        <v>143</v>
      </c>
      <c r="F110" s="77"/>
      <c r="G110" s="217"/>
      <c r="H110" s="75"/>
      <c r="I110" s="75"/>
      <c r="J110" s="70">
        <v>0.5</v>
      </c>
      <c r="K110" s="67"/>
      <c r="L110" s="70">
        <v>0.5</v>
      </c>
      <c r="M110" s="70">
        <v>1</v>
      </c>
      <c r="N110" s="67"/>
      <c r="O110" s="67"/>
      <c r="P110" s="67"/>
      <c r="Q110" s="67"/>
      <c r="R110" s="67"/>
      <c r="S110" s="67"/>
      <c r="T110" s="67"/>
      <c r="U110" s="67"/>
      <c r="V110" s="67"/>
      <c r="W110" s="67"/>
      <c r="X110" s="71">
        <v>0</v>
      </c>
      <c r="Y110" s="67"/>
      <c r="Z110" s="72">
        <v>0</v>
      </c>
      <c r="AA110" s="73">
        <v>0</v>
      </c>
      <c r="AB110" s="65"/>
    </row>
    <row r="111" spans="1:30" s="17" customFormat="1" ht="23.25" customHeight="1" thickBot="1" x14ac:dyDescent="0.3">
      <c r="A111" s="66"/>
      <c r="B111" s="67"/>
      <c r="C111" s="67"/>
      <c r="D111" s="78">
        <v>70</v>
      </c>
      <c r="E111" s="67" t="s">
        <v>144</v>
      </c>
      <c r="F111" s="69"/>
      <c r="G111" s="214"/>
      <c r="H111" s="67"/>
      <c r="I111" s="67"/>
      <c r="J111" s="79"/>
      <c r="K111" s="67"/>
      <c r="L111" s="79"/>
      <c r="M111" s="79"/>
      <c r="N111" s="67"/>
      <c r="O111" s="67"/>
      <c r="P111" s="67"/>
      <c r="Q111" s="67"/>
      <c r="R111" s="67"/>
      <c r="S111" s="67"/>
      <c r="T111" s="67"/>
      <c r="U111" s="67"/>
      <c r="V111" s="67"/>
      <c r="W111" s="67"/>
      <c r="X111" s="79"/>
      <c r="Y111" s="67"/>
      <c r="Z111" s="79"/>
      <c r="AA111" s="80"/>
    </row>
    <row r="112" spans="1:30" x14ac:dyDescent="0.35">
      <c r="J112" s="82"/>
      <c r="K112" s="82"/>
      <c r="X112" s="4" t="s">
        <v>139</v>
      </c>
      <c r="AC112" s="83"/>
      <c r="AD112" s="32"/>
    </row>
    <row r="113" spans="1:30" x14ac:dyDescent="0.35">
      <c r="A113" s="4" t="s">
        <v>46</v>
      </c>
      <c r="J113" s="82"/>
      <c r="K113" s="82"/>
      <c r="AC113" s="83"/>
      <c r="AD113" s="32"/>
    </row>
    <row r="114" spans="1:30" x14ac:dyDescent="0.35">
      <c r="A114" s="4" t="s">
        <v>39</v>
      </c>
      <c r="J114" s="82"/>
      <c r="K114" s="82"/>
      <c r="AC114" s="83"/>
      <c r="AD114" s="32"/>
    </row>
    <row r="115" spans="1:30" ht="15" hidden="1" x14ac:dyDescent="0.25">
      <c r="J115" s="82"/>
      <c r="K115" s="82"/>
      <c r="AC115" s="83"/>
      <c r="AD115" s="32"/>
    </row>
    <row r="116" spans="1:30" ht="16.5" hidden="1" customHeight="1" x14ac:dyDescent="0.25">
      <c r="A116" s="4" t="s">
        <v>72</v>
      </c>
      <c r="J116" s="82"/>
      <c r="K116" s="82"/>
      <c r="AC116" s="83"/>
      <c r="AD116" s="32"/>
    </row>
    <row r="117" spans="1:30" ht="15" hidden="1" x14ac:dyDescent="0.25">
      <c r="A117" s="4" t="s">
        <v>43</v>
      </c>
      <c r="J117" s="82"/>
      <c r="K117" s="82"/>
      <c r="AC117" s="83"/>
      <c r="AD117" s="32"/>
    </row>
    <row r="118" spans="1:30" ht="15" hidden="1" x14ac:dyDescent="0.25">
      <c r="A118" s="4" t="s">
        <v>145</v>
      </c>
      <c r="J118" s="82"/>
      <c r="K118" s="82"/>
      <c r="AC118" s="83"/>
      <c r="AD118" s="32"/>
    </row>
    <row r="119" spans="1:30" ht="15" hidden="1" x14ac:dyDescent="0.25">
      <c r="A119" s="4" t="s">
        <v>146</v>
      </c>
      <c r="J119" s="82"/>
      <c r="K119" s="82"/>
      <c r="AC119" s="83"/>
      <c r="AD119" s="32"/>
    </row>
    <row r="120" spans="1:30" ht="15" hidden="1" x14ac:dyDescent="0.25">
      <c r="A120" s="4" t="s">
        <v>147</v>
      </c>
      <c r="J120" s="82"/>
      <c r="K120" s="82"/>
      <c r="AB120" s="83"/>
      <c r="AC120" s="83"/>
      <c r="AD120" s="32"/>
    </row>
    <row r="121" spans="1:30" ht="15" hidden="1" x14ac:dyDescent="0.25">
      <c r="A121" s="4" t="s">
        <v>64</v>
      </c>
      <c r="J121" s="82"/>
      <c r="K121" s="82"/>
      <c r="AB121" s="83"/>
      <c r="AC121" s="83"/>
      <c r="AD121" s="32"/>
    </row>
    <row r="122" spans="1:30" ht="15" hidden="1" x14ac:dyDescent="0.25">
      <c r="A122" s="4" t="s">
        <v>113</v>
      </c>
      <c r="J122" s="82"/>
      <c r="K122" s="82"/>
      <c r="AB122" s="83"/>
      <c r="AC122" s="83"/>
      <c r="AD122" s="32"/>
    </row>
    <row r="123" spans="1:30" ht="15" hidden="1" x14ac:dyDescent="0.25">
      <c r="J123" s="82"/>
      <c r="K123" s="82"/>
      <c r="AB123" s="83"/>
      <c r="AC123" s="83"/>
      <c r="AD123" s="32"/>
    </row>
    <row r="124" spans="1:30" ht="15" hidden="1" x14ac:dyDescent="0.25">
      <c r="A124" s="4" t="s">
        <v>148</v>
      </c>
      <c r="J124" s="82"/>
      <c r="K124" s="82"/>
      <c r="AB124" s="83"/>
      <c r="AC124" s="83"/>
      <c r="AD124" s="32"/>
    </row>
    <row r="125" spans="1:30" ht="15" hidden="1" x14ac:dyDescent="0.25">
      <c r="A125" s="4" t="s">
        <v>149</v>
      </c>
      <c r="J125" s="82"/>
      <c r="K125" s="82"/>
      <c r="AB125" s="83"/>
      <c r="AC125" s="83"/>
      <c r="AD125" s="32"/>
    </row>
    <row r="126" spans="1:30" ht="15" hidden="1" x14ac:dyDescent="0.25">
      <c r="A126" s="4" t="s">
        <v>129</v>
      </c>
      <c r="J126" s="82"/>
      <c r="K126" s="82"/>
      <c r="AB126" s="83"/>
      <c r="AC126" s="83"/>
      <c r="AD126" s="32"/>
    </row>
    <row r="127" spans="1:30" ht="15" hidden="1" x14ac:dyDescent="0.25">
      <c r="A127" s="4" t="s">
        <v>150</v>
      </c>
      <c r="J127" s="82"/>
      <c r="K127" s="82"/>
      <c r="AB127" s="83"/>
      <c r="AC127" s="83"/>
      <c r="AD127" s="32"/>
    </row>
    <row r="128" spans="1:30" ht="15" hidden="1" x14ac:dyDescent="0.25">
      <c r="A128" s="4" t="s">
        <v>66</v>
      </c>
      <c r="J128" s="82"/>
      <c r="K128" s="82"/>
      <c r="AB128" s="83"/>
      <c r="AC128" s="83"/>
      <c r="AD128" s="32"/>
    </row>
    <row r="129" spans="1:30" ht="15" hidden="1" x14ac:dyDescent="0.25">
      <c r="A129" s="4" t="s">
        <v>151</v>
      </c>
      <c r="J129" s="82"/>
      <c r="K129" s="82"/>
      <c r="AB129" s="83"/>
      <c r="AC129" s="83"/>
      <c r="AD129" s="32"/>
    </row>
    <row r="130" spans="1:30" ht="15" hidden="1" x14ac:dyDescent="0.25">
      <c r="A130" s="4" t="s">
        <v>37</v>
      </c>
      <c r="J130" s="82"/>
      <c r="K130" s="82"/>
      <c r="AB130" s="83"/>
      <c r="AC130" s="83"/>
      <c r="AD130" s="32"/>
    </row>
    <row r="131" spans="1:30" ht="15" hidden="1" x14ac:dyDescent="0.25">
      <c r="A131" s="4" t="s">
        <v>152</v>
      </c>
      <c r="J131" s="82"/>
      <c r="K131" s="82"/>
      <c r="AB131" s="83"/>
      <c r="AC131" s="83"/>
      <c r="AD131" s="32"/>
    </row>
    <row r="132" spans="1:30" ht="15" hidden="1" x14ac:dyDescent="0.25">
      <c r="A132" s="4" t="s">
        <v>153</v>
      </c>
      <c r="J132" s="82"/>
      <c r="K132" s="82"/>
      <c r="AB132" s="83"/>
      <c r="AC132" s="83"/>
      <c r="AD132" s="32"/>
    </row>
    <row r="133" spans="1:30" ht="15" hidden="1" x14ac:dyDescent="0.25">
      <c r="A133" s="4" t="s">
        <v>153</v>
      </c>
      <c r="J133" s="82"/>
      <c r="K133" s="82"/>
      <c r="AB133" s="83"/>
      <c r="AC133" s="83"/>
      <c r="AD133" s="32"/>
    </row>
    <row r="134" spans="1:30" ht="15" hidden="1" x14ac:dyDescent="0.25">
      <c r="A134" s="4" t="s">
        <v>153</v>
      </c>
      <c r="J134" s="82"/>
      <c r="K134" s="82"/>
      <c r="AB134" s="83"/>
      <c r="AC134" s="83"/>
      <c r="AD134" s="32"/>
    </row>
    <row r="135" spans="1:30" ht="15" hidden="1" x14ac:dyDescent="0.25">
      <c r="A135" s="4" t="s">
        <v>153</v>
      </c>
      <c r="J135" s="82"/>
      <c r="K135" s="82"/>
      <c r="AB135" s="83"/>
      <c r="AC135" s="83"/>
      <c r="AD135" s="32"/>
    </row>
    <row r="136" spans="1:30" ht="15" hidden="1" x14ac:dyDescent="0.25">
      <c r="A136" s="4" t="s">
        <v>153</v>
      </c>
      <c r="J136" s="82"/>
      <c r="K136" s="82"/>
      <c r="AB136" s="83"/>
      <c r="AC136" s="83"/>
      <c r="AD136" s="32"/>
    </row>
    <row r="137" spans="1:30" ht="15" hidden="1" x14ac:dyDescent="0.25">
      <c r="A137" s="4" t="s">
        <v>153</v>
      </c>
      <c r="J137" s="82"/>
      <c r="K137" s="82"/>
      <c r="AB137" s="83"/>
      <c r="AC137" s="83"/>
      <c r="AD137" s="32"/>
    </row>
    <row r="138" spans="1:30" ht="15" hidden="1" x14ac:dyDescent="0.25">
      <c r="A138" s="4" t="s">
        <v>153</v>
      </c>
      <c r="J138" s="82"/>
      <c r="K138" s="82"/>
      <c r="AB138" s="83"/>
      <c r="AC138" s="83"/>
      <c r="AD138" s="32"/>
    </row>
    <row r="139" spans="1:30" ht="15" hidden="1" x14ac:dyDescent="0.25">
      <c r="A139" s="4" t="s">
        <v>153</v>
      </c>
      <c r="J139" s="82"/>
      <c r="K139" s="82"/>
      <c r="AB139" s="83"/>
      <c r="AC139" s="83"/>
      <c r="AD139" s="32"/>
    </row>
    <row r="140" spans="1:30" ht="15" hidden="1" x14ac:dyDescent="0.25">
      <c r="A140" s="4" t="s">
        <v>153</v>
      </c>
      <c r="J140" s="82"/>
      <c r="K140" s="82"/>
      <c r="AB140" s="83"/>
      <c r="AC140" s="83"/>
      <c r="AD140" s="32"/>
    </row>
    <row r="141" spans="1:30" ht="15" hidden="1" x14ac:dyDescent="0.25">
      <c r="A141" s="4" t="s">
        <v>153</v>
      </c>
      <c r="J141" s="82"/>
      <c r="K141" s="82"/>
      <c r="AB141" s="83"/>
      <c r="AC141" s="83"/>
      <c r="AD141" s="32"/>
    </row>
    <row r="142" spans="1:30" ht="15" hidden="1" x14ac:dyDescent="0.25">
      <c r="A142" s="4" t="s">
        <v>153</v>
      </c>
      <c r="J142" s="82"/>
      <c r="K142" s="82"/>
      <c r="AB142" s="83"/>
      <c r="AC142" s="83"/>
      <c r="AD142" s="32"/>
    </row>
    <row r="143" spans="1:30" ht="15" hidden="1" x14ac:dyDescent="0.25">
      <c r="A143" s="4" t="s">
        <v>153</v>
      </c>
      <c r="J143" s="82"/>
      <c r="K143" s="82"/>
      <c r="AB143" s="83"/>
      <c r="AC143" s="83"/>
      <c r="AD143" s="32"/>
    </row>
    <row r="144" spans="1:30" ht="15" hidden="1" x14ac:dyDescent="0.25">
      <c r="A144" s="4" t="s">
        <v>153</v>
      </c>
      <c r="J144" s="82"/>
      <c r="K144" s="82"/>
      <c r="AB144" s="83"/>
      <c r="AC144" s="83"/>
      <c r="AD144" s="32"/>
    </row>
    <row r="145" spans="1:30" ht="15" hidden="1" x14ac:dyDescent="0.25">
      <c r="A145" s="4" t="s">
        <v>154</v>
      </c>
      <c r="J145" s="82"/>
      <c r="K145" s="82"/>
      <c r="AB145" s="83"/>
      <c r="AC145" s="83"/>
      <c r="AD145" s="32"/>
    </row>
    <row r="146" spans="1:30" ht="15" hidden="1" x14ac:dyDescent="0.25">
      <c r="A146" s="4" t="s">
        <v>155</v>
      </c>
      <c r="I146" s="82"/>
      <c r="J146" s="82"/>
      <c r="M146" s="4"/>
      <c r="Z146" s="5"/>
      <c r="AA146" s="83"/>
      <c r="AB146" s="83"/>
      <c r="AC146" s="32"/>
    </row>
    <row r="147" spans="1:30" ht="15" hidden="1" x14ac:dyDescent="0.25">
      <c r="A147" s="4" t="s">
        <v>156</v>
      </c>
      <c r="J147" s="5"/>
      <c r="M147" s="4"/>
      <c r="Z147" s="5"/>
      <c r="AA147" s="83"/>
      <c r="AB147" s="83"/>
      <c r="AC147" s="32"/>
    </row>
    <row r="148" spans="1:30" s="17" customFormat="1" ht="15" hidden="1" x14ac:dyDescent="0.25">
      <c r="A148" s="4" t="s">
        <v>157</v>
      </c>
      <c r="B148" s="4"/>
      <c r="C148" s="4"/>
      <c r="D148" s="4"/>
      <c r="E148" s="4"/>
      <c r="F148" s="81"/>
      <c r="G148" s="176"/>
      <c r="H148" s="4"/>
      <c r="I148" s="4"/>
      <c r="J148" s="5"/>
      <c r="K148" s="5"/>
      <c r="L148" s="5"/>
      <c r="M148" s="4"/>
      <c r="N148" s="4"/>
      <c r="O148" s="4"/>
      <c r="P148" s="4"/>
      <c r="Q148" s="4"/>
      <c r="R148" s="4"/>
      <c r="S148" s="4"/>
      <c r="T148" s="4"/>
      <c r="U148" s="4"/>
      <c r="V148" s="4"/>
      <c r="W148" s="4"/>
      <c r="X148" s="4"/>
      <c r="Y148" s="4"/>
      <c r="Z148" s="5"/>
      <c r="AA148" s="83"/>
      <c r="AB148" s="83"/>
      <c r="AC148" s="32"/>
    </row>
    <row r="149" spans="1:30" s="17" customFormat="1" ht="15" hidden="1" x14ac:dyDescent="0.25">
      <c r="A149" s="4" t="s">
        <v>158</v>
      </c>
      <c r="B149" s="4"/>
      <c r="C149" s="4"/>
      <c r="D149" s="4"/>
      <c r="E149" s="4"/>
      <c r="F149" s="81"/>
      <c r="G149" s="176"/>
      <c r="H149" s="4"/>
      <c r="I149" s="4"/>
      <c r="J149" s="5"/>
      <c r="K149" s="5"/>
      <c r="L149" s="5"/>
      <c r="M149" s="4"/>
      <c r="N149" s="4"/>
      <c r="O149" s="4"/>
      <c r="P149" s="4"/>
      <c r="Q149" s="4"/>
      <c r="R149" s="4"/>
      <c r="S149" s="4"/>
      <c r="T149" s="4"/>
      <c r="U149" s="4"/>
      <c r="V149" s="4"/>
      <c r="W149" s="4"/>
      <c r="X149" s="4"/>
      <c r="Y149" s="4"/>
      <c r="Z149" s="5"/>
      <c r="AA149" s="83"/>
      <c r="AB149" s="83"/>
      <c r="AC149" s="32"/>
    </row>
    <row r="150" spans="1:30" s="32" customFormat="1" ht="15" hidden="1" x14ac:dyDescent="0.25">
      <c r="A150" s="4" t="s">
        <v>159</v>
      </c>
      <c r="B150" s="4"/>
      <c r="C150" s="4"/>
      <c r="D150" s="4"/>
      <c r="E150" s="4"/>
      <c r="F150" s="81"/>
      <c r="G150" s="176"/>
      <c r="H150" s="4"/>
      <c r="I150" s="4"/>
      <c r="J150" s="5"/>
      <c r="K150" s="5"/>
      <c r="L150" s="5"/>
      <c r="M150" s="4"/>
      <c r="N150" s="4"/>
      <c r="O150" s="4"/>
      <c r="P150" s="4"/>
      <c r="Q150" s="4"/>
      <c r="R150" s="4"/>
      <c r="S150" s="4"/>
      <c r="T150" s="4"/>
      <c r="U150" s="4"/>
      <c r="V150" s="4"/>
      <c r="W150" s="4"/>
      <c r="X150" s="4"/>
      <c r="Y150" s="4"/>
      <c r="Z150" s="5"/>
      <c r="AA150" s="83"/>
      <c r="AB150" s="83"/>
    </row>
    <row r="151" spans="1:30" s="32" customFormat="1" ht="15" hidden="1" x14ac:dyDescent="0.25">
      <c r="A151" s="4" t="s">
        <v>160</v>
      </c>
      <c r="B151" s="4"/>
      <c r="C151" s="4"/>
      <c r="D151" s="4"/>
      <c r="E151" s="4"/>
      <c r="F151" s="81"/>
      <c r="G151" s="176"/>
      <c r="H151" s="4"/>
      <c r="I151" s="4"/>
      <c r="J151" s="5"/>
      <c r="K151" s="5"/>
      <c r="L151" s="5"/>
      <c r="M151" s="4"/>
      <c r="N151" s="4"/>
      <c r="O151" s="4"/>
      <c r="P151" s="4"/>
      <c r="Q151" s="4"/>
      <c r="R151" s="4"/>
      <c r="S151" s="4"/>
      <c r="T151" s="4"/>
      <c r="U151" s="4"/>
      <c r="V151" s="4"/>
      <c r="W151" s="4"/>
      <c r="X151" s="4"/>
      <c r="Y151" s="4"/>
      <c r="Z151" s="5"/>
      <c r="AA151" s="83"/>
      <c r="AB151" s="83"/>
    </row>
    <row r="152" spans="1:30" s="32" customFormat="1" ht="15" hidden="1" x14ac:dyDescent="0.25">
      <c r="A152" s="4" t="s">
        <v>161</v>
      </c>
      <c r="B152" s="4"/>
      <c r="C152" s="4"/>
      <c r="D152" s="4"/>
      <c r="E152" s="4"/>
      <c r="F152" s="81"/>
      <c r="G152" s="176"/>
      <c r="H152" s="4"/>
      <c r="I152" s="4"/>
      <c r="J152" s="5"/>
      <c r="K152" s="5"/>
      <c r="L152" s="5"/>
      <c r="M152" s="4"/>
      <c r="N152" s="4"/>
      <c r="O152" s="4"/>
      <c r="P152" s="4"/>
      <c r="Q152" s="4"/>
      <c r="R152" s="4"/>
      <c r="S152" s="4"/>
      <c r="T152" s="4"/>
      <c r="U152" s="4"/>
      <c r="V152" s="4"/>
      <c r="W152" s="4"/>
      <c r="X152" s="4"/>
      <c r="Y152" s="4"/>
      <c r="Z152" s="5"/>
      <c r="AA152" s="83"/>
      <c r="AB152" s="83"/>
    </row>
    <row r="153" spans="1:30" s="32" customFormat="1" ht="15" hidden="1" x14ac:dyDescent="0.25">
      <c r="A153" s="4" t="s">
        <v>162</v>
      </c>
      <c r="B153" s="4"/>
      <c r="C153" s="4"/>
      <c r="D153" s="4"/>
      <c r="E153" s="4"/>
      <c r="F153" s="81"/>
      <c r="G153" s="176"/>
      <c r="H153" s="4"/>
      <c r="I153" s="4"/>
      <c r="J153" s="5"/>
      <c r="K153" s="5"/>
      <c r="L153" s="5"/>
      <c r="M153" s="4"/>
      <c r="N153" s="4"/>
      <c r="O153" s="4"/>
      <c r="P153" s="4"/>
      <c r="Q153" s="4"/>
      <c r="R153" s="4"/>
      <c r="S153" s="4"/>
      <c r="T153" s="4"/>
      <c r="U153" s="4"/>
      <c r="V153" s="4"/>
      <c r="W153" s="4"/>
      <c r="X153" s="4"/>
      <c r="Y153" s="4"/>
      <c r="Z153" s="5"/>
      <c r="AA153" s="83"/>
      <c r="AB153" s="83"/>
    </row>
    <row r="154" spans="1:30" s="32" customFormat="1" ht="15" hidden="1" x14ac:dyDescent="0.25">
      <c r="A154" s="4" t="s">
        <v>163</v>
      </c>
      <c r="B154" s="4"/>
      <c r="C154" s="4"/>
      <c r="D154" s="4"/>
      <c r="E154" s="4"/>
      <c r="F154" s="81"/>
      <c r="G154" s="176"/>
      <c r="H154" s="4"/>
      <c r="I154" s="4"/>
      <c r="J154" s="5"/>
      <c r="K154" s="5"/>
      <c r="L154" s="5"/>
      <c r="M154" s="4"/>
      <c r="N154" s="4"/>
      <c r="O154" s="4"/>
      <c r="P154" s="4"/>
      <c r="Q154" s="4"/>
      <c r="R154" s="4"/>
      <c r="S154" s="4"/>
      <c r="T154" s="4"/>
      <c r="U154" s="4"/>
      <c r="V154" s="4"/>
      <c r="W154" s="4"/>
      <c r="X154" s="4"/>
      <c r="Y154" s="4"/>
      <c r="Z154" s="5"/>
      <c r="AA154" s="83"/>
      <c r="AB154" s="83"/>
    </row>
    <row r="155" spans="1:30" s="56" customFormat="1" ht="15" hidden="1" x14ac:dyDescent="0.25">
      <c r="A155" s="4" t="s">
        <v>164</v>
      </c>
      <c r="B155" s="4"/>
      <c r="C155" s="4"/>
      <c r="D155" s="4"/>
      <c r="E155" s="4"/>
      <c r="F155" s="81"/>
      <c r="G155" s="176"/>
      <c r="H155" s="4"/>
      <c r="I155" s="4"/>
      <c r="J155" s="5"/>
      <c r="K155" s="5"/>
      <c r="L155" s="5"/>
      <c r="M155" s="4"/>
      <c r="N155" s="4"/>
      <c r="O155" s="4"/>
      <c r="P155" s="4"/>
      <c r="Q155" s="4"/>
      <c r="R155" s="4"/>
      <c r="S155" s="4"/>
      <c r="T155" s="4"/>
      <c r="U155" s="4"/>
      <c r="V155" s="4"/>
      <c r="W155" s="4"/>
      <c r="X155" s="4"/>
      <c r="Y155" s="4"/>
      <c r="Z155" s="5"/>
      <c r="AA155" s="83"/>
      <c r="AB155" s="83"/>
      <c r="AC155" s="32"/>
    </row>
    <row r="156" spans="1:30" s="56" customFormat="1" ht="15" hidden="1" x14ac:dyDescent="0.25">
      <c r="A156" s="4" t="s">
        <v>1</v>
      </c>
      <c r="B156" s="4"/>
      <c r="C156" s="4"/>
      <c r="D156" s="4"/>
      <c r="E156" s="4"/>
      <c r="F156" s="81"/>
      <c r="G156" s="176"/>
      <c r="H156" s="4"/>
      <c r="I156" s="4"/>
      <c r="J156" s="5"/>
      <c r="K156" s="5"/>
      <c r="L156" s="5"/>
      <c r="M156" s="4"/>
      <c r="N156" s="4"/>
      <c r="O156" s="4"/>
      <c r="P156" s="4"/>
      <c r="Q156" s="4"/>
      <c r="R156" s="4"/>
      <c r="S156" s="4"/>
      <c r="T156" s="4"/>
      <c r="U156" s="4"/>
      <c r="V156" s="4"/>
      <c r="W156" s="4"/>
      <c r="X156" s="4"/>
      <c r="Y156" s="4"/>
      <c r="Z156" s="5"/>
      <c r="AA156" s="83"/>
      <c r="AB156" s="83"/>
      <c r="AC156" s="32"/>
    </row>
    <row r="157" spans="1:30" s="56" customFormat="1" ht="15" hidden="1" x14ac:dyDescent="0.25">
      <c r="A157" s="4" t="s">
        <v>165</v>
      </c>
      <c r="B157" s="4"/>
      <c r="C157" s="4"/>
      <c r="D157" s="4"/>
      <c r="E157" s="4"/>
      <c r="F157" s="81"/>
      <c r="G157" s="176"/>
      <c r="H157" s="4"/>
      <c r="I157" s="4"/>
      <c r="J157" s="5"/>
      <c r="K157" s="5"/>
      <c r="L157" s="5"/>
      <c r="M157" s="4"/>
      <c r="N157" s="4"/>
      <c r="O157" s="4"/>
      <c r="P157" s="4"/>
      <c r="Q157" s="4"/>
      <c r="R157" s="4"/>
      <c r="S157" s="4"/>
      <c r="T157" s="4"/>
      <c r="U157" s="4"/>
      <c r="V157" s="4"/>
      <c r="W157" s="4"/>
      <c r="X157" s="4"/>
      <c r="Y157" s="4"/>
      <c r="Z157" s="5"/>
      <c r="AA157" s="83"/>
      <c r="AB157" s="83"/>
      <c r="AC157" s="32"/>
    </row>
    <row r="158" spans="1:30" s="56" customFormat="1" ht="15" hidden="1" x14ac:dyDescent="0.25">
      <c r="A158" s="4" t="s">
        <v>166</v>
      </c>
      <c r="B158" s="4"/>
      <c r="C158" s="4"/>
      <c r="D158" s="4"/>
      <c r="E158" s="4"/>
      <c r="F158" s="81"/>
      <c r="G158" s="176"/>
      <c r="H158" s="4"/>
      <c r="I158" s="4"/>
      <c r="J158" s="5"/>
      <c r="K158" s="5"/>
      <c r="L158" s="5"/>
      <c r="M158" s="4"/>
      <c r="N158" s="4"/>
      <c r="O158" s="4"/>
      <c r="P158" s="4"/>
      <c r="Q158" s="4"/>
      <c r="R158" s="4"/>
      <c r="S158" s="4"/>
      <c r="T158" s="4"/>
      <c r="U158" s="4"/>
      <c r="V158" s="4"/>
      <c r="W158" s="4"/>
      <c r="X158" s="4"/>
      <c r="Y158" s="4"/>
      <c r="Z158" s="5"/>
      <c r="AA158" s="83"/>
      <c r="AB158" s="83"/>
      <c r="AC158" s="32"/>
    </row>
    <row r="159" spans="1:30" s="56" customFormat="1" ht="15" hidden="1" x14ac:dyDescent="0.25">
      <c r="A159" s="4" t="s">
        <v>167</v>
      </c>
      <c r="B159" s="4"/>
      <c r="C159" s="4"/>
      <c r="D159" s="4"/>
      <c r="E159" s="4"/>
      <c r="F159" s="81"/>
      <c r="G159" s="176"/>
      <c r="H159" s="4"/>
      <c r="I159" s="4"/>
      <c r="J159" s="5"/>
      <c r="K159" s="5"/>
      <c r="L159" s="5"/>
      <c r="M159" s="4"/>
      <c r="N159" s="4"/>
      <c r="O159" s="4"/>
      <c r="P159" s="4"/>
      <c r="Q159" s="4"/>
      <c r="R159" s="4"/>
      <c r="S159" s="4"/>
      <c r="T159" s="4"/>
      <c r="U159" s="4"/>
      <c r="V159" s="4"/>
      <c r="W159" s="4"/>
      <c r="X159" s="4"/>
      <c r="Y159" s="4"/>
      <c r="Z159" s="5"/>
      <c r="AA159" s="83"/>
      <c r="AB159" s="83"/>
      <c r="AC159" s="32"/>
    </row>
    <row r="160" spans="1:30" ht="15" hidden="1" x14ac:dyDescent="0.25">
      <c r="A160" s="4" t="s">
        <v>168</v>
      </c>
      <c r="J160" s="5"/>
      <c r="M160" s="4"/>
      <c r="Z160" s="5"/>
      <c r="AA160" s="83"/>
      <c r="AB160" s="83"/>
      <c r="AC160" s="32"/>
    </row>
    <row r="161" spans="1:28" ht="15" hidden="1" x14ac:dyDescent="0.25">
      <c r="A161" s="4" t="s">
        <v>169</v>
      </c>
      <c r="J161" s="5"/>
      <c r="M161" s="4"/>
      <c r="Z161" s="5"/>
      <c r="AA161" s="83"/>
      <c r="AB161" s="83"/>
    </row>
    <row r="162" spans="1:28" ht="15" hidden="1" x14ac:dyDescent="0.25">
      <c r="A162" s="4" t="s">
        <v>170</v>
      </c>
      <c r="J162" s="5"/>
      <c r="M162" s="4"/>
      <c r="Z162" s="5"/>
      <c r="AA162" s="83"/>
      <c r="AB162" s="83"/>
    </row>
    <row r="163" spans="1:28" ht="15" hidden="1" x14ac:dyDescent="0.25">
      <c r="A163" s="4" t="s">
        <v>171</v>
      </c>
      <c r="J163" s="5"/>
      <c r="M163" s="4"/>
      <c r="Z163" s="5"/>
      <c r="AA163" s="83"/>
      <c r="AB163" s="83"/>
    </row>
    <row r="164" spans="1:28" ht="15" hidden="1" x14ac:dyDescent="0.25">
      <c r="A164" s="4" t="s">
        <v>172</v>
      </c>
      <c r="J164" s="5"/>
      <c r="M164" s="4"/>
      <c r="Z164" s="5"/>
      <c r="AA164" s="83"/>
      <c r="AB164" s="83"/>
    </row>
    <row r="165" spans="1:28" ht="15" hidden="1" x14ac:dyDescent="0.25">
      <c r="A165" s="4" t="s">
        <v>173</v>
      </c>
      <c r="J165" s="5"/>
      <c r="M165" s="4"/>
      <c r="Z165" s="5"/>
      <c r="AA165" s="4"/>
    </row>
    <row r="166" spans="1:28" ht="15" hidden="1" x14ac:dyDescent="0.25">
      <c r="A166" s="4" t="s">
        <v>174</v>
      </c>
      <c r="J166" s="5"/>
      <c r="M166" s="4"/>
      <c r="Z166" s="5"/>
      <c r="AA166" s="4"/>
    </row>
    <row r="167" spans="1:28" ht="15" hidden="1" x14ac:dyDescent="0.25">
      <c r="A167" s="4" t="s">
        <v>175</v>
      </c>
      <c r="J167" s="5"/>
      <c r="M167" s="4"/>
      <c r="Z167" s="5"/>
      <c r="AA167" s="4"/>
    </row>
    <row r="168" spans="1:28" ht="15" hidden="1" x14ac:dyDescent="0.25">
      <c r="A168" s="4" t="s">
        <v>176</v>
      </c>
      <c r="J168" s="5"/>
      <c r="M168" s="4"/>
      <c r="Z168" s="5"/>
      <c r="AA168" s="4"/>
    </row>
    <row r="169" spans="1:28" ht="15" hidden="1" x14ac:dyDescent="0.25">
      <c r="A169" s="4" t="s">
        <v>177</v>
      </c>
      <c r="J169" s="5"/>
      <c r="M169" s="4"/>
      <c r="Z169" s="5"/>
      <c r="AA169" s="4"/>
    </row>
    <row r="170" spans="1:28" ht="15" hidden="1" x14ac:dyDescent="0.25">
      <c r="A170" s="4" t="s">
        <v>178</v>
      </c>
      <c r="J170" s="5"/>
      <c r="M170" s="4"/>
      <c r="Z170" s="5"/>
      <c r="AA170" s="4"/>
    </row>
    <row r="171" spans="1:28" ht="15" hidden="1" x14ac:dyDescent="0.25">
      <c r="A171" s="4" t="s">
        <v>65</v>
      </c>
      <c r="J171" s="5"/>
      <c r="M171" s="4"/>
      <c r="Z171" s="5"/>
      <c r="AA171" s="4"/>
    </row>
    <row r="172" spans="1:28" ht="15" hidden="1" x14ac:dyDescent="0.25">
      <c r="A172" s="4" t="s">
        <v>179</v>
      </c>
      <c r="J172" s="5"/>
      <c r="M172" s="4"/>
      <c r="Z172" s="5"/>
      <c r="AA172" s="4"/>
    </row>
    <row r="173" spans="1:28" ht="15" hidden="1" x14ac:dyDescent="0.25">
      <c r="A173" s="4" t="s">
        <v>180</v>
      </c>
      <c r="J173" s="5"/>
      <c r="M173" s="4"/>
      <c r="Z173" s="5"/>
      <c r="AA173" s="4"/>
    </row>
    <row r="174" spans="1:28" ht="15" hidden="1" x14ac:dyDescent="0.25">
      <c r="A174" s="4" t="s">
        <v>181</v>
      </c>
      <c r="J174" s="5"/>
      <c r="M174" s="4"/>
      <c r="Z174" s="5"/>
      <c r="AA174" s="4"/>
    </row>
    <row r="175" spans="1:28" ht="15" hidden="1" x14ac:dyDescent="0.25">
      <c r="A175" s="4" t="s">
        <v>182</v>
      </c>
      <c r="J175" s="5"/>
      <c r="M175" s="4"/>
      <c r="Z175" s="5"/>
      <c r="AA175" s="4"/>
    </row>
    <row r="176" spans="1:28" ht="15" hidden="1" x14ac:dyDescent="0.25">
      <c r="A176" s="4" t="s">
        <v>183</v>
      </c>
      <c r="J176" s="5"/>
      <c r="M176" s="4"/>
      <c r="Z176" s="5"/>
      <c r="AA176" s="4"/>
    </row>
    <row r="177" spans="1:27" ht="15" hidden="1" x14ac:dyDescent="0.25">
      <c r="A177" s="4" t="s">
        <v>184</v>
      </c>
      <c r="J177" s="5"/>
      <c r="M177" s="4"/>
      <c r="Z177" s="5"/>
      <c r="AA177" s="4"/>
    </row>
    <row r="178" spans="1:27" ht="15" hidden="1" x14ac:dyDescent="0.25">
      <c r="A178" s="4" t="s">
        <v>44</v>
      </c>
      <c r="J178" s="5"/>
      <c r="M178" s="4"/>
      <c r="Z178" s="5"/>
      <c r="AA178" s="4"/>
    </row>
  </sheetData>
  <autoFilter ref="A14:AD114"/>
  <mergeCells count="29">
    <mergeCell ref="A3:H3"/>
    <mergeCell ref="A5:H5"/>
    <mergeCell ref="D11:R11"/>
    <mergeCell ref="S11:AA11"/>
    <mergeCell ref="A12:A13"/>
    <mergeCell ref="B12:B14"/>
    <mergeCell ref="C12:C14"/>
    <mergeCell ref="D12:D14"/>
    <mergeCell ref="E12:G13"/>
    <mergeCell ref="H12:H14"/>
    <mergeCell ref="AA12:AA14"/>
    <mergeCell ref="I13:I14"/>
    <mergeCell ref="K13:K14"/>
    <mergeCell ref="M13:M14"/>
    <mergeCell ref="Q13:Q14"/>
    <mergeCell ref="R13:R14"/>
    <mergeCell ref="S13:S14"/>
    <mergeCell ref="I12:M12"/>
    <mergeCell ref="N12:N14"/>
    <mergeCell ref="O12:O14"/>
    <mergeCell ref="P12:P14"/>
    <mergeCell ref="Q12:R12"/>
    <mergeCell ref="S12:T12"/>
    <mergeCell ref="T13:T14"/>
    <mergeCell ref="W13:W14"/>
    <mergeCell ref="Y13:Y14"/>
    <mergeCell ref="U12:U14"/>
    <mergeCell ref="V12:V14"/>
    <mergeCell ref="W12:Z12"/>
  </mergeCells>
  <dataValidations count="5">
    <dataValidation type="list" allowBlank="1" showInputMessage="1" showErrorMessage="1" sqref="E65642:F65642 JA65642:JB65642 SW65642:SX65642 ACS65642:ACT65642 AMO65642:AMP65642 AWK65642:AWL65642 BGG65642:BGH65642 BQC65642:BQD65642 BZY65642:BZZ65642 CJU65642:CJV65642 CTQ65642:CTR65642 DDM65642:DDN65642 DNI65642:DNJ65642 DXE65642:DXF65642 EHA65642:EHB65642 EQW65642:EQX65642 FAS65642:FAT65642 FKO65642:FKP65642 FUK65642:FUL65642 GEG65642:GEH65642 GOC65642:GOD65642 GXY65642:GXZ65642 HHU65642:HHV65642 HRQ65642:HRR65642 IBM65642:IBN65642 ILI65642:ILJ65642 IVE65642:IVF65642 JFA65642:JFB65642 JOW65642:JOX65642 JYS65642:JYT65642 KIO65642:KIP65642 KSK65642:KSL65642 LCG65642:LCH65642 LMC65642:LMD65642 LVY65642:LVZ65642 MFU65642:MFV65642 MPQ65642:MPR65642 MZM65642:MZN65642 NJI65642:NJJ65642 NTE65642:NTF65642 ODA65642:ODB65642 OMW65642:OMX65642 OWS65642:OWT65642 PGO65642:PGP65642 PQK65642:PQL65642 QAG65642:QAH65642 QKC65642:QKD65642 QTY65642:QTZ65642 RDU65642:RDV65642 RNQ65642:RNR65642 RXM65642:RXN65642 SHI65642:SHJ65642 SRE65642:SRF65642 TBA65642:TBB65642 TKW65642:TKX65642 TUS65642:TUT65642 UEO65642:UEP65642 UOK65642:UOL65642 UYG65642:UYH65642 VIC65642:VID65642 VRY65642:VRZ65642 WBU65642:WBV65642 WLQ65642:WLR65642 WVM65642:WVN65642 E131178:F131178 JA131178:JB131178 SW131178:SX131178 ACS131178:ACT131178 AMO131178:AMP131178 AWK131178:AWL131178 BGG131178:BGH131178 BQC131178:BQD131178 BZY131178:BZZ131178 CJU131178:CJV131178 CTQ131178:CTR131178 DDM131178:DDN131178 DNI131178:DNJ131178 DXE131178:DXF131178 EHA131178:EHB131178 EQW131178:EQX131178 FAS131178:FAT131178 FKO131178:FKP131178 FUK131178:FUL131178 GEG131178:GEH131178 GOC131178:GOD131178 GXY131178:GXZ131178 HHU131178:HHV131178 HRQ131178:HRR131178 IBM131178:IBN131178 ILI131178:ILJ131178 IVE131178:IVF131178 JFA131178:JFB131178 JOW131178:JOX131178 JYS131178:JYT131178 KIO131178:KIP131178 KSK131178:KSL131178 LCG131178:LCH131178 LMC131178:LMD131178 LVY131178:LVZ131178 MFU131178:MFV131178 MPQ131178:MPR131178 MZM131178:MZN131178 NJI131178:NJJ131178 NTE131178:NTF131178 ODA131178:ODB131178 OMW131178:OMX131178 OWS131178:OWT131178 PGO131178:PGP131178 PQK131178:PQL131178 QAG131178:QAH131178 QKC131178:QKD131178 QTY131178:QTZ131178 RDU131178:RDV131178 RNQ131178:RNR131178 RXM131178:RXN131178 SHI131178:SHJ131178 SRE131178:SRF131178 TBA131178:TBB131178 TKW131178:TKX131178 TUS131178:TUT131178 UEO131178:UEP131178 UOK131178:UOL131178 UYG131178:UYH131178 VIC131178:VID131178 VRY131178:VRZ131178 WBU131178:WBV131178 WLQ131178:WLR131178 WVM131178:WVN131178 E196714:F196714 JA196714:JB196714 SW196714:SX196714 ACS196714:ACT196714 AMO196714:AMP196714 AWK196714:AWL196714 BGG196714:BGH196714 BQC196714:BQD196714 BZY196714:BZZ196714 CJU196714:CJV196714 CTQ196714:CTR196714 DDM196714:DDN196714 DNI196714:DNJ196714 DXE196714:DXF196714 EHA196714:EHB196714 EQW196714:EQX196714 FAS196714:FAT196714 FKO196714:FKP196714 FUK196714:FUL196714 GEG196714:GEH196714 GOC196714:GOD196714 GXY196714:GXZ196714 HHU196714:HHV196714 HRQ196714:HRR196714 IBM196714:IBN196714 ILI196714:ILJ196714 IVE196714:IVF196714 JFA196714:JFB196714 JOW196714:JOX196714 JYS196714:JYT196714 KIO196714:KIP196714 KSK196714:KSL196714 LCG196714:LCH196714 LMC196714:LMD196714 LVY196714:LVZ196714 MFU196714:MFV196714 MPQ196714:MPR196714 MZM196714:MZN196714 NJI196714:NJJ196714 NTE196714:NTF196714 ODA196714:ODB196714 OMW196714:OMX196714 OWS196714:OWT196714 PGO196714:PGP196714 PQK196714:PQL196714 QAG196714:QAH196714 QKC196714:QKD196714 QTY196714:QTZ196714 RDU196714:RDV196714 RNQ196714:RNR196714 RXM196714:RXN196714 SHI196714:SHJ196714 SRE196714:SRF196714 TBA196714:TBB196714 TKW196714:TKX196714 TUS196714:TUT196714 UEO196714:UEP196714 UOK196714:UOL196714 UYG196714:UYH196714 VIC196714:VID196714 VRY196714:VRZ196714 WBU196714:WBV196714 WLQ196714:WLR196714 WVM196714:WVN196714 E262250:F262250 JA262250:JB262250 SW262250:SX262250 ACS262250:ACT262250 AMO262250:AMP262250 AWK262250:AWL262250 BGG262250:BGH262250 BQC262250:BQD262250 BZY262250:BZZ262250 CJU262250:CJV262250 CTQ262250:CTR262250 DDM262250:DDN262250 DNI262250:DNJ262250 DXE262250:DXF262250 EHA262250:EHB262250 EQW262250:EQX262250 FAS262250:FAT262250 FKO262250:FKP262250 FUK262250:FUL262250 GEG262250:GEH262250 GOC262250:GOD262250 GXY262250:GXZ262250 HHU262250:HHV262250 HRQ262250:HRR262250 IBM262250:IBN262250 ILI262250:ILJ262250 IVE262250:IVF262250 JFA262250:JFB262250 JOW262250:JOX262250 JYS262250:JYT262250 KIO262250:KIP262250 KSK262250:KSL262250 LCG262250:LCH262250 LMC262250:LMD262250 LVY262250:LVZ262250 MFU262250:MFV262250 MPQ262250:MPR262250 MZM262250:MZN262250 NJI262250:NJJ262250 NTE262250:NTF262250 ODA262250:ODB262250 OMW262250:OMX262250 OWS262250:OWT262250 PGO262250:PGP262250 PQK262250:PQL262250 QAG262250:QAH262250 QKC262250:QKD262250 QTY262250:QTZ262250 RDU262250:RDV262250 RNQ262250:RNR262250 RXM262250:RXN262250 SHI262250:SHJ262250 SRE262250:SRF262250 TBA262250:TBB262250 TKW262250:TKX262250 TUS262250:TUT262250 UEO262250:UEP262250 UOK262250:UOL262250 UYG262250:UYH262250 VIC262250:VID262250 VRY262250:VRZ262250 WBU262250:WBV262250 WLQ262250:WLR262250 WVM262250:WVN262250 E327786:F327786 JA327786:JB327786 SW327786:SX327786 ACS327786:ACT327786 AMO327786:AMP327786 AWK327786:AWL327786 BGG327786:BGH327786 BQC327786:BQD327786 BZY327786:BZZ327786 CJU327786:CJV327786 CTQ327786:CTR327786 DDM327786:DDN327786 DNI327786:DNJ327786 DXE327786:DXF327786 EHA327786:EHB327786 EQW327786:EQX327786 FAS327786:FAT327786 FKO327786:FKP327786 FUK327786:FUL327786 GEG327786:GEH327786 GOC327786:GOD327786 GXY327786:GXZ327786 HHU327786:HHV327786 HRQ327786:HRR327786 IBM327786:IBN327786 ILI327786:ILJ327786 IVE327786:IVF327786 JFA327786:JFB327786 JOW327786:JOX327786 JYS327786:JYT327786 KIO327786:KIP327786 KSK327786:KSL327786 LCG327786:LCH327786 LMC327786:LMD327786 LVY327786:LVZ327786 MFU327786:MFV327786 MPQ327786:MPR327786 MZM327786:MZN327786 NJI327786:NJJ327786 NTE327786:NTF327786 ODA327786:ODB327786 OMW327786:OMX327786 OWS327786:OWT327786 PGO327786:PGP327786 PQK327786:PQL327786 QAG327786:QAH327786 QKC327786:QKD327786 QTY327786:QTZ327786 RDU327786:RDV327786 RNQ327786:RNR327786 RXM327786:RXN327786 SHI327786:SHJ327786 SRE327786:SRF327786 TBA327786:TBB327786 TKW327786:TKX327786 TUS327786:TUT327786 UEO327786:UEP327786 UOK327786:UOL327786 UYG327786:UYH327786 VIC327786:VID327786 VRY327786:VRZ327786 WBU327786:WBV327786 WLQ327786:WLR327786 WVM327786:WVN327786 E393322:F393322 JA393322:JB393322 SW393322:SX393322 ACS393322:ACT393322 AMO393322:AMP393322 AWK393322:AWL393322 BGG393322:BGH393322 BQC393322:BQD393322 BZY393322:BZZ393322 CJU393322:CJV393322 CTQ393322:CTR393322 DDM393322:DDN393322 DNI393322:DNJ393322 DXE393322:DXF393322 EHA393322:EHB393322 EQW393322:EQX393322 FAS393322:FAT393322 FKO393322:FKP393322 FUK393322:FUL393322 GEG393322:GEH393322 GOC393322:GOD393322 GXY393322:GXZ393322 HHU393322:HHV393322 HRQ393322:HRR393322 IBM393322:IBN393322 ILI393322:ILJ393322 IVE393322:IVF393322 JFA393322:JFB393322 JOW393322:JOX393322 JYS393322:JYT393322 KIO393322:KIP393322 KSK393322:KSL393322 LCG393322:LCH393322 LMC393322:LMD393322 LVY393322:LVZ393322 MFU393322:MFV393322 MPQ393322:MPR393322 MZM393322:MZN393322 NJI393322:NJJ393322 NTE393322:NTF393322 ODA393322:ODB393322 OMW393322:OMX393322 OWS393322:OWT393322 PGO393322:PGP393322 PQK393322:PQL393322 QAG393322:QAH393322 QKC393322:QKD393322 QTY393322:QTZ393322 RDU393322:RDV393322 RNQ393322:RNR393322 RXM393322:RXN393322 SHI393322:SHJ393322 SRE393322:SRF393322 TBA393322:TBB393322 TKW393322:TKX393322 TUS393322:TUT393322 UEO393322:UEP393322 UOK393322:UOL393322 UYG393322:UYH393322 VIC393322:VID393322 VRY393322:VRZ393322 WBU393322:WBV393322 WLQ393322:WLR393322 WVM393322:WVN393322 E458858:F458858 JA458858:JB458858 SW458858:SX458858 ACS458858:ACT458858 AMO458858:AMP458858 AWK458858:AWL458858 BGG458858:BGH458858 BQC458858:BQD458858 BZY458858:BZZ458858 CJU458858:CJV458858 CTQ458858:CTR458858 DDM458858:DDN458858 DNI458858:DNJ458858 DXE458858:DXF458858 EHA458858:EHB458858 EQW458858:EQX458858 FAS458858:FAT458858 FKO458858:FKP458858 FUK458858:FUL458858 GEG458858:GEH458858 GOC458858:GOD458858 GXY458858:GXZ458858 HHU458858:HHV458858 HRQ458858:HRR458858 IBM458858:IBN458858 ILI458858:ILJ458858 IVE458858:IVF458858 JFA458858:JFB458858 JOW458858:JOX458858 JYS458858:JYT458858 KIO458858:KIP458858 KSK458858:KSL458858 LCG458858:LCH458858 LMC458858:LMD458858 LVY458858:LVZ458858 MFU458858:MFV458858 MPQ458858:MPR458858 MZM458858:MZN458858 NJI458858:NJJ458858 NTE458858:NTF458858 ODA458858:ODB458858 OMW458858:OMX458858 OWS458858:OWT458858 PGO458858:PGP458858 PQK458858:PQL458858 QAG458858:QAH458858 QKC458858:QKD458858 QTY458858:QTZ458858 RDU458858:RDV458858 RNQ458858:RNR458858 RXM458858:RXN458858 SHI458858:SHJ458858 SRE458858:SRF458858 TBA458858:TBB458858 TKW458858:TKX458858 TUS458858:TUT458858 UEO458858:UEP458858 UOK458858:UOL458858 UYG458858:UYH458858 VIC458858:VID458858 VRY458858:VRZ458858 WBU458858:WBV458858 WLQ458858:WLR458858 WVM458858:WVN458858 E524394:F524394 JA524394:JB524394 SW524394:SX524394 ACS524394:ACT524394 AMO524394:AMP524394 AWK524394:AWL524394 BGG524394:BGH524394 BQC524394:BQD524394 BZY524394:BZZ524394 CJU524394:CJV524394 CTQ524394:CTR524394 DDM524394:DDN524394 DNI524394:DNJ524394 DXE524394:DXF524394 EHA524394:EHB524394 EQW524394:EQX524394 FAS524394:FAT524394 FKO524394:FKP524394 FUK524394:FUL524394 GEG524394:GEH524394 GOC524394:GOD524394 GXY524394:GXZ524394 HHU524394:HHV524394 HRQ524394:HRR524394 IBM524394:IBN524394 ILI524394:ILJ524394 IVE524394:IVF524394 JFA524394:JFB524394 JOW524394:JOX524394 JYS524394:JYT524394 KIO524394:KIP524394 KSK524394:KSL524394 LCG524394:LCH524394 LMC524394:LMD524394 LVY524394:LVZ524394 MFU524394:MFV524394 MPQ524394:MPR524394 MZM524394:MZN524394 NJI524394:NJJ524394 NTE524394:NTF524394 ODA524394:ODB524394 OMW524394:OMX524394 OWS524394:OWT524394 PGO524394:PGP524394 PQK524394:PQL524394 QAG524394:QAH524394 QKC524394:QKD524394 QTY524394:QTZ524394 RDU524394:RDV524394 RNQ524394:RNR524394 RXM524394:RXN524394 SHI524394:SHJ524394 SRE524394:SRF524394 TBA524394:TBB524394 TKW524394:TKX524394 TUS524394:TUT524394 UEO524394:UEP524394 UOK524394:UOL524394 UYG524394:UYH524394 VIC524394:VID524394 VRY524394:VRZ524394 WBU524394:WBV524394 WLQ524394:WLR524394 WVM524394:WVN524394 E589930:F589930 JA589930:JB589930 SW589930:SX589930 ACS589930:ACT589930 AMO589930:AMP589930 AWK589930:AWL589930 BGG589930:BGH589930 BQC589930:BQD589930 BZY589930:BZZ589930 CJU589930:CJV589930 CTQ589930:CTR589930 DDM589930:DDN589930 DNI589930:DNJ589930 DXE589930:DXF589930 EHA589930:EHB589930 EQW589930:EQX589930 FAS589930:FAT589930 FKO589930:FKP589930 FUK589930:FUL589930 GEG589930:GEH589930 GOC589930:GOD589930 GXY589930:GXZ589930 HHU589930:HHV589930 HRQ589930:HRR589930 IBM589930:IBN589930 ILI589930:ILJ589930 IVE589930:IVF589930 JFA589930:JFB589930 JOW589930:JOX589930 JYS589930:JYT589930 KIO589930:KIP589930 KSK589930:KSL589930 LCG589930:LCH589930 LMC589930:LMD589930 LVY589930:LVZ589930 MFU589930:MFV589930 MPQ589930:MPR589930 MZM589930:MZN589930 NJI589930:NJJ589930 NTE589930:NTF589930 ODA589930:ODB589930 OMW589930:OMX589930 OWS589930:OWT589930 PGO589930:PGP589930 PQK589930:PQL589930 QAG589930:QAH589930 QKC589930:QKD589930 QTY589930:QTZ589930 RDU589930:RDV589930 RNQ589930:RNR589930 RXM589930:RXN589930 SHI589930:SHJ589930 SRE589930:SRF589930 TBA589930:TBB589930 TKW589930:TKX589930 TUS589930:TUT589930 UEO589930:UEP589930 UOK589930:UOL589930 UYG589930:UYH589930 VIC589930:VID589930 VRY589930:VRZ589930 WBU589930:WBV589930 WLQ589930:WLR589930 WVM589930:WVN589930 E655466:F655466 JA655466:JB655466 SW655466:SX655466 ACS655466:ACT655466 AMO655466:AMP655466 AWK655466:AWL655466 BGG655466:BGH655466 BQC655466:BQD655466 BZY655466:BZZ655466 CJU655466:CJV655466 CTQ655466:CTR655466 DDM655466:DDN655466 DNI655466:DNJ655466 DXE655466:DXF655466 EHA655466:EHB655466 EQW655466:EQX655466 FAS655466:FAT655466 FKO655466:FKP655466 FUK655466:FUL655466 GEG655466:GEH655466 GOC655466:GOD655466 GXY655466:GXZ655466 HHU655466:HHV655466 HRQ655466:HRR655466 IBM655466:IBN655466 ILI655466:ILJ655466 IVE655466:IVF655466 JFA655466:JFB655466 JOW655466:JOX655466 JYS655466:JYT655466 KIO655466:KIP655466 KSK655466:KSL655466 LCG655466:LCH655466 LMC655466:LMD655466 LVY655466:LVZ655466 MFU655466:MFV655466 MPQ655466:MPR655466 MZM655466:MZN655466 NJI655466:NJJ655466 NTE655466:NTF655466 ODA655466:ODB655466 OMW655466:OMX655466 OWS655466:OWT655466 PGO655466:PGP655466 PQK655466:PQL655466 QAG655466:QAH655466 QKC655466:QKD655466 QTY655466:QTZ655466 RDU655466:RDV655466 RNQ655466:RNR655466 RXM655466:RXN655466 SHI655466:SHJ655466 SRE655466:SRF655466 TBA655466:TBB655466 TKW655466:TKX655466 TUS655466:TUT655466 UEO655466:UEP655466 UOK655466:UOL655466 UYG655466:UYH655466 VIC655466:VID655466 VRY655466:VRZ655466 WBU655466:WBV655466 WLQ655466:WLR655466 WVM655466:WVN655466 E721002:F721002 JA721002:JB721002 SW721002:SX721002 ACS721002:ACT721002 AMO721002:AMP721002 AWK721002:AWL721002 BGG721002:BGH721002 BQC721002:BQD721002 BZY721002:BZZ721002 CJU721002:CJV721002 CTQ721002:CTR721002 DDM721002:DDN721002 DNI721002:DNJ721002 DXE721002:DXF721002 EHA721002:EHB721002 EQW721002:EQX721002 FAS721002:FAT721002 FKO721002:FKP721002 FUK721002:FUL721002 GEG721002:GEH721002 GOC721002:GOD721002 GXY721002:GXZ721002 HHU721002:HHV721002 HRQ721002:HRR721002 IBM721002:IBN721002 ILI721002:ILJ721002 IVE721002:IVF721002 JFA721002:JFB721002 JOW721002:JOX721002 JYS721002:JYT721002 KIO721002:KIP721002 KSK721002:KSL721002 LCG721002:LCH721002 LMC721002:LMD721002 LVY721002:LVZ721002 MFU721002:MFV721002 MPQ721002:MPR721002 MZM721002:MZN721002 NJI721002:NJJ721002 NTE721002:NTF721002 ODA721002:ODB721002 OMW721002:OMX721002 OWS721002:OWT721002 PGO721002:PGP721002 PQK721002:PQL721002 QAG721002:QAH721002 QKC721002:QKD721002 QTY721002:QTZ721002 RDU721002:RDV721002 RNQ721002:RNR721002 RXM721002:RXN721002 SHI721002:SHJ721002 SRE721002:SRF721002 TBA721002:TBB721002 TKW721002:TKX721002 TUS721002:TUT721002 UEO721002:UEP721002 UOK721002:UOL721002 UYG721002:UYH721002 VIC721002:VID721002 VRY721002:VRZ721002 WBU721002:WBV721002 WLQ721002:WLR721002 WVM721002:WVN721002 E786538:F786538 JA786538:JB786538 SW786538:SX786538 ACS786538:ACT786538 AMO786538:AMP786538 AWK786538:AWL786538 BGG786538:BGH786538 BQC786538:BQD786538 BZY786538:BZZ786538 CJU786538:CJV786538 CTQ786538:CTR786538 DDM786538:DDN786538 DNI786538:DNJ786538 DXE786538:DXF786538 EHA786538:EHB786538 EQW786538:EQX786538 FAS786538:FAT786538 FKO786538:FKP786538 FUK786538:FUL786538 GEG786538:GEH786538 GOC786538:GOD786538 GXY786538:GXZ786538 HHU786538:HHV786538 HRQ786538:HRR786538 IBM786538:IBN786538 ILI786538:ILJ786538 IVE786538:IVF786538 JFA786538:JFB786538 JOW786538:JOX786538 JYS786538:JYT786538 KIO786538:KIP786538 KSK786538:KSL786538 LCG786538:LCH786538 LMC786538:LMD786538 LVY786538:LVZ786538 MFU786538:MFV786538 MPQ786538:MPR786538 MZM786538:MZN786538 NJI786538:NJJ786538 NTE786538:NTF786538 ODA786538:ODB786538 OMW786538:OMX786538 OWS786538:OWT786538 PGO786538:PGP786538 PQK786538:PQL786538 QAG786538:QAH786538 QKC786538:QKD786538 QTY786538:QTZ786538 RDU786538:RDV786538 RNQ786538:RNR786538 RXM786538:RXN786538 SHI786538:SHJ786538 SRE786538:SRF786538 TBA786538:TBB786538 TKW786538:TKX786538 TUS786538:TUT786538 UEO786538:UEP786538 UOK786538:UOL786538 UYG786538:UYH786538 VIC786538:VID786538 VRY786538:VRZ786538 WBU786538:WBV786538 WLQ786538:WLR786538 WVM786538:WVN786538 E852074:F852074 JA852074:JB852074 SW852074:SX852074 ACS852074:ACT852074 AMO852074:AMP852074 AWK852074:AWL852074 BGG852074:BGH852074 BQC852074:BQD852074 BZY852074:BZZ852074 CJU852074:CJV852074 CTQ852074:CTR852074 DDM852074:DDN852074 DNI852074:DNJ852074 DXE852074:DXF852074 EHA852074:EHB852074 EQW852074:EQX852074 FAS852074:FAT852074 FKO852074:FKP852074 FUK852074:FUL852074 GEG852074:GEH852074 GOC852074:GOD852074 GXY852074:GXZ852074 HHU852074:HHV852074 HRQ852074:HRR852074 IBM852074:IBN852074 ILI852074:ILJ852074 IVE852074:IVF852074 JFA852074:JFB852074 JOW852074:JOX852074 JYS852074:JYT852074 KIO852074:KIP852074 KSK852074:KSL852074 LCG852074:LCH852074 LMC852074:LMD852074 LVY852074:LVZ852074 MFU852074:MFV852074 MPQ852074:MPR852074 MZM852074:MZN852074 NJI852074:NJJ852074 NTE852074:NTF852074 ODA852074:ODB852074 OMW852074:OMX852074 OWS852074:OWT852074 PGO852074:PGP852074 PQK852074:PQL852074 QAG852074:QAH852074 QKC852074:QKD852074 QTY852074:QTZ852074 RDU852074:RDV852074 RNQ852074:RNR852074 RXM852074:RXN852074 SHI852074:SHJ852074 SRE852074:SRF852074 TBA852074:TBB852074 TKW852074:TKX852074 TUS852074:TUT852074 UEO852074:UEP852074 UOK852074:UOL852074 UYG852074:UYH852074 VIC852074:VID852074 VRY852074:VRZ852074 WBU852074:WBV852074 WLQ852074:WLR852074 WVM852074:WVN852074 E917610:F917610 JA917610:JB917610 SW917610:SX917610 ACS917610:ACT917610 AMO917610:AMP917610 AWK917610:AWL917610 BGG917610:BGH917610 BQC917610:BQD917610 BZY917610:BZZ917610 CJU917610:CJV917610 CTQ917610:CTR917610 DDM917610:DDN917610 DNI917610:DNJ917610 DXE917610:DXF917610 EHA917610:EHB917610 EQW917610:EQX917610 FAS917610:FAT917610 FKO917610:FKP917610 FUK917610:FUL917610 GEG917610:GEH917610 GOC917610:GOD917610 GXY917610:GXZ917610 HHU917610:HHV917610 HRQ917610:HRR917610 IBM917610:IBN917610 ILI917610:ILJ917610 IVE917610:IVF917610 JFA917610:JFB917610 JOW917610:JOX917610 JYS917610:JYT917610 KIO917610:KIP917610 KSK917610:KSL917610 LCG917610:LCH917610 LMC917610:LMD917610 LVY917610:LVZ917610 MFU917610:MFV917610 MPQ917610:MPR917610 MZM917610:MZN917610 NJI917610:NJJ917610 NTE917610:NTF917610 ODA917610:ODB917610 OMW917610:OMX917610 OWS917610:OWT917610 PGO917610:PGP917610 PQK917610:PQL917610 QAG917610:QAH917610 QKC917610:QKD917610 QTY917610:QTZ917610 RDU917610:RDV917610 RNQ917610:RNR917610 RXM917610:RXN917610 SHI917610:SHJ917610 SRE917610:SRF917610 TBA917610:TBB917610 TKW917610:TKX917610 TUS917610:TUT917610 UEO917610:UEP917610 UOK917610:UOL917610 UYG917610:UYH917610 VIC917610:VID917610 VRY917610:VRZ917610 WBU917610:WBV917610 WLQ917610:WLR917610 WVM917610:WVN917610 E983146:F983146 JA983146:JB983146 SW983146:SX983146 ACS983146:ACT983146 AMO983146:AMP983146 AWK983146:AWL983146 BGG983146:BGH983146 BQC983146:BQD983146 BZY983146:BZZ983146 CJU983146:CJV983146 CTQ983146:CTR983146 DDM983146:DDN983146 DNI983146:DNJ983146 DXE983146:DXF983146 EHA983146:EHB983146 EQW983146:EQX983146 FAS983146:FAT983146 FKO983146:FKP983146 FUK983146:FUL983146 GEG983146:GEH983146 GOC983146:GOD983146 GXY983146:GXZ983146 HHU983146:HHV983146 HRQ983146:HRR983146 IBM983146:IBN983146 ILI983146:ILJ983146 IVE983146:IVF983146 JFA983146:JFB983146 JOW983146:JOX983146 JYS983146:JYT983146 KIO983146:KIP983146 KSK983146:KSL983146 LCG983146:LCH983146 LMC983146:LMD983146 LVY983146:LVZ983146 MFU983146:MFV983146 MPQ983146:MPR983146 MZM983146:MZN983146 NJI983146:NJJ983146 NTE983146:NTF983146 ODA983146:ODB983146 OMW983146:OMX983146 OWS983146:OWT983146 PGO983146:PGP983146 PQK983146:PQL983146 QAG983146:QAH983146 QKC983146:QKD983146 QTY983146:QTZ983146 RDU983146:RDV983146 RNQ983146:RNR983146 RXM983146:RXN983146 SHI983146:SHJ983146 SRE983146:SRF983146 TBA983146:TBB983146 TKW983146:TKX983146 TUS983146:TUT983146 UEO983146:UEP983146 UOK983146:UOL983146 UYG983146:UYH983146 VIC983146:VID983146 VRY983146:VRZ983146 WBU983146:WBV983146 WLQ983146:WLR983146 WVM983146:WVN983146">
      <formula1>$E$12:$E$13</formula1>
    </dataValidation>
    <dataValidation type="list" allowBlank="1" showInputMessage="1" showErrorMessage="1" sqref="P65642 WVW982428:WVW983146 WMA982428:WMA983146 WCE982428:WCE983146 VSI982428:VSI983146 VIM982428:VIM983146 UYQ982428:UYQ983146 UOU982428:UOU983146 UEY982428:UEY983146 TVC982428:TVC983146 TLG982428:TLG983146 TBK982428:TBK983146 SRO982428:SRO983146 SHS982428:SHS983146 RXW982428:RXW983146 ROA982428:ROA983146 REE982428:REE983146 QUI982428:QUI983146 QKM982428:QKM983146 QAQ982428:QAQ983146 PQU982428:PQU983146 PGY982428:PGY983146 OXC982428:OXC983146 ONG982428:ONG983146 ODK982428:ODK983146 NTO982428:NTO983146 NJS982428:NJS983146 MZW982428:MZW983146 MQA982428:MQA983146 MGE982428:MGE983146 LWI982428:LWI983146 LMM982428:LMM983146 LCQ982428:LCQ983146 KSU982428:KSU983146 KIY982428:KIY983146 JZC982428:JZC983146 JPG982428:JPG983146 JFK982428:JFK983146 IVO982428:IVO983146 ILS982428:ILS983146 IBW982428:IBW983146 HSA982428:HSA983146 HIE982428:HIE983146 GYI982428:GYI983146 GOM982428:GOM983146 GEQ982428:GEQ983146 FUU982428:FUU983146 FKY982428:FKY983146 FBC982428:FBC983146 ERG982428:ERG983146 EHK982428:EHK983146 DXO982428:DXO983146 DNS982428:DNS983146 DDW982428:DDW983146 CUA982428:CUA983146 CKE982428:CKE983146 CAI982428:CAI983146 BQM982428:BQM983146 BGQ982428:BGQ983146 AWU982428:AWU983146 AMY982428:AMY983146 ADC982428:ADC983146 TG982428:TG983146 JK982428:JK983146 O982428:O983146 WVW916892:WVW917610 WMA916892:WMA917610 WCE916892:WCE917610 VSI916892:VSI917610 VIM916892:VIM917610 UYQ916892:UYQ917610 UOU916892:UOU917610 UEY916892:UEY917610 TVC916892:TVC917610 TLG916892:TLG917610 TBK916892:TBK917610 SRO916892:SRO917610 SHS916892:SHS917610 RXW916892:RXW917610 ROA916892:ROA917610 REE916892:REE917610 QUI916892:QUI917610 QKM916892:QKM917610 QAQ916892:QAQ917610 PQU916892:PQU917610 PGY916892:PGY917610 OXC916892:OXC917610 ONG916892:ONG917610 ODK916892:ODK917610 NTO916892:NTO917610 NJS916892:NJS917610 MZW916892:MZW917610 MQA916892:MQA917610 MGE916892:MGE917610 LWI916892:LWI917610 LMM916892:LMM917610 LCQ916892:LCQ917610 KSU916892:KSU917610 KIY916892:KIY917610 JZC916892:JZC917610 JPG916892:JPG917610 JFK916892:JFK917610 IVO916892:IVO917610 ILS916892:ILS917610 IBW916892:IBW917610 HSA916892:HSA917610 HIE916892:HIE917610 GYI916892:GYI917610 GOM916892:GOM917610 GEQ916892:GEQ917610 FUU916892:FUU917610 FKY916892:FKY917610 FBC916892:FBC917610 ERG916892:ERG917610 EHK916892:EHK917610 DXO916892:DXO917610 DNS916892:DNS917610 DDW916892:DDW917610 CUA916892:CUA917610 CKE916892:CKE917610 CAI916892:CAI917610 BQM916892:BQM917610 BGQ916892:BGQ917610 AWU916892:AWU917610 AMY916892:AMY917610 ADC916892:ADC917610 TG916892:TG917610 JK916892:JK917610 O916892:O917610 WVW851356:WVW852074 WMA851356:WMA852074 WCE851356:WCE852074 VSI851356:VSI852074 VIM851356:VIM852074 UYQ851356:UYQ852074 UOU851356:UOU852074 UEY851356:UEY852074 TVC851356:TVC852074 TLG851356:TLG852074 TBK851356:TBK852074 SRO851356:SRO852074 SHS851356:SHS852074 RXW851356:RXW852074 ROA851356:ROA852074 REE851356:REE852074 QUI851356:QUI852074 QKM851356:QKM852074 QAQ851356:QAQ852074 PQU851356:PQU852074 PGY851356:PGY852074 OXC851356:OXC852074 ONG851356:ONG852074 ODK851356:ODK852074 NTO851356:NTO852074 NJS851356:NJS852074 MZW851356:MZW852074 MQA851356:MQA852074 MGE851356:MGE852074 LWI851356:LWI852074 LMM851356:LMM852074 LCQ851356:LCQ852074 KSU851356:KSU852074 KIY851356:KIY852074 JZC851356:JZC852074 JPG851356:JPG852074 JFK851356:JFK852074 IVO851356:IVO852074 ILS851356:ILS852074 IBW851356:IBW852074 HSA851356:HSA852074 HIE851356:HIE852074 GYI851356:GYI852074 GOM851356:GOM852074 GEQ851356:GEQ852074 FUU851356:FUU852074 FKY851356:FKY852074 FBC851356:FBC852074 ERG851356:ERG852074 EHK851356:EHK852074 DXO851356:DXO852074 DNS851356:DNS852074 DDW851356:DDW852074 CUA851356:CUA852074 CKE851356:CKE852074 CAI851356:CAI852074 BQM851356:BQM852074 BGQ851356:BGQ852074 AWU851356:AWU852074 AMY851356:AMY852074 ADC851356:ADC852074 TG851356:TG852074 JK851356:JK852074 O851356:O852074 WVW785820:WVW786538 WMA785820:WMA786538 WCE785820:WCE786538 VSI785820:VSI786538 VIM785820:VIM786538 UYQ785820:UYQ786538 UOU785820:UOU786538 UEY785820:UEY786538 TVC785820:TVC786538 TLG785820:TLG786538 TBK785820:TBK786538 SRO785820:SRO786538 SHS785820:SHS786538 RXW785820:RXW786538 ROA785820:ROA786538 REE785820:REE786538 QUI785820:QUI786538 QKM785820:QKM786538 QAQ785820:QAQ786538 PQU785820:PQU786538 PGY785820:PGY786538 OXC785820:OXC786538 ONG785820:ONG786538 ODK785820:ODK786538 NTO785820:NTO786538 NJS785820:NJS786538 MZW785820:MZW786538 MQA785820:MQA786538 MGE785820:MGE786538 LWI785820:LWI786538 LMM785820:LMM786538 LCQ785820:LCQ786538 KSU785820:KSU786538 KIY785820:KIY786538 JZC785820:JZC786538 JPG785820:JPG786538 JFK785820:JFK786538 IVO785820:IVO786538 ILS785820:ILS786538 IBW785820:IBW786538 HSA785820:HSA786538 HIE785820:HIE786538 GYI785820:GYI786538 GOM785820:GOM786538 GEQ785820:GEQ786538 FUU785820:FUU786538 FKY785820:FKY786538 FBC785820:FBC786538 ERG785820:ERG786538 EHK785820:EHK786538 DXO785820:DXO786538 DNS785820:DNS786538 DDW785820:DDW786538 CUA785820:CUA786538 CKE785820:CKE786538 CAI785820:CAI786538 BQM785820:BQM786538 BGQ785820:BGQ786538 AWU785820:AWU786538 AMY785820:AMY786538 ADC785820:ADC786538 TG785820:TG786538 JK785820:JK786538 O785820:O786538 WVW720284:WVW721002 WMA720284:WMA721002 WCE720284:WCE721002 VSI720284:VSI721002 VIM720284:VIM721002 UYQ720284:UYQ721002 UOU720284:UOU721002 UEY720284:UEY721002 TVC720284:TVC721002 TLG720284:TLG721002 TBK720284:TBK721002 SRO720284:SRO721002 SHS720284:SHS721002 RXW720284:RXW721002 ROA720284:ROA721002 REE720284:REE721002 QUI720284:QUI721002 QKM720284:QKM721002 QAQ720284:QAQ721002 PQU720284:PQU721002 PGY720284:PGY721002 OXC720284:OXC721002 ONG720284:ONG721002 ODK720284:ODK721002 NTO720284:NTO721002 NJS720284:NJS721002 MZW720284:MZW721002 MQA720284:MQA721002 MGE720284:MGE721002 LWI720284:LWI721002 LMM720284:LMM721002 LCQ720284:LCQ721002 KSU720284:KSU721002 KIY720284:KIY721002 JZC720284:JZC721002 JPG720284:JPG721002 JFK720284:JFK721002 IVO720284:IVO721002 ILS720284:ILS721002 IBW720284:IBW721002 HSA720284:HSA721002 HIE720284:HIE721002 GYI720284:GYI721002 GOM720284:GOM721002 GEQ720284:GEQ721002 FUU720284:FUU721002 FKY720284:FKY721002 FBC720284:FBC721002 ERG720284:ERG721002 EHK720284:EHK721002 DXO720284:DXO721002 DNS720284:DNS721002 DDW720284:DDW721002 CUA720284:CUA721002 CKE720284:CKE721002 CAI720284:CAI721002 BQM720284:BQM721002 BGQ720284:BGQ721002 AWU720284:AWU721002 AMY720284:AMY721002 ADC720284:ADC721002 TG720284:TG721002 JK720284:JK721002 O720284:O721002 WVW654748:WVW655466 WMA654748:WMA655466 WCE654748:WCE655466 VSI654748:VSI655466 VIM654748:VIM655466 UYQ654748:UYQ655466 UOU654748:UOU655466 UEY654748:UEY655466 TVC654748:TVC655466 TLG654748:TLG655466 TBK654748:TBK655466 SRO654748:SRO655466 SHS654748:SHS655466 RXW654748:RXW655466 ROA654748:ROA655466 REE654748:REE655466 QUI654748:QUI655466 QKM654748:QKM655466 QAQ654748:QAQ655466 PQU654748:PQU655466 PGY654748:PGY655466 OXC654748:OXC655466 ONG654748:ONG655466 ODK654748:ODK655466 NTO654748:NTO655466 NJS654748:NJS655466 MZW654748:MZW655466 MQA654748:MQA655466 MGE654748:MGE655466 LWI654748:LWI655466 LMM654748:LMM655466 LCQ654748:LCQ655466 KSU654748:KSU655466 KIY654748:KIY655466 JZC654748:JZC655466 JPG654748:JPG655466 JFK654748:JFK655466 IVO654748:IVO655466 ILS654748:ILS655466 IBW654748:IBW655466 HSA654748:HSA655466 HIE654748:HIE655466 GYI654748:GYI655466 GOM654748:GOM655466 GEQ654748:GEQ655466 FUU654748:FUU655466 FKY654748:FKY655466 FBC654748:FBC655466 ERG654748:ERG655466 EHK654748:EHK655466 DXO654748:DXO655466 DNS654748:DNS655466 DDW654748:DDW655466 CUA654748:CUA655466 CKE654748:CKE655466 CAI654748:CAI655466 BQM654748:BQM655466 BGQ654748:BGQ655466 AWU654748:AWU655466 AMY654748:AMY655466 ADC654748:ADC655466 TG654748:TG655466 JK654748:JK655466 O654748:O655466 WVW589212:WVW589930 WMA589212:WMA589930 WCE589212:WCE589930 VSI589212:VSI589930 VIM589212:VIM589930 UYQ589212:UYQ589930 UOU589212:UOU589930 UEY589212:UEY589930 TVC589212:TVC589930 TLG589212:TLG589930 TBK589212:TBK589930 SRO589212:SRO589930 SHS589212:SHS589930 RXW589212:RXW589930 ROA589212:ROA589930 REE589212:REE589930 QUI589212:QUI589930 QKM589212:QKM589930 QAQ589212:QAQ589930 PQU589212:PQU589930 PGY589212:PGY589930 OXC589212:OXC589930 ONG589212:ONG589930 ODK589212:ODK589930 NTO589212:NTO589930 NJS589212:NJS589930 MZW589212:MZW589930 MQA589212:MQA589930 MGE589212:MGE589930 LWI589212:LWI589930 LMM589212:LMM589930 LCQ589212:LCQ589930 KSU589212:KSU589930 KIY589212:KIY589930 JZC589212:JZC589930 JPG589212:JPG589930 JFK589212:JFK589930 IVO589212:IVO589930 ILS589212:ILS589930 IBW589212:IBW589930 HSA589212:HSA589930 HIE589212:HIE589930 GYI589212:GYI589930 GOM589212:GOM589930 GEQ589212:GEQ589930 FUU589212:FUU589930 FKY589212:FKY589930 FBC589212:FBC589930 ERG589212:ERG589930 EHK589212:EHK589930 DXO589212:DXO589930 DNS589212:DNS589930 DDW589212:DDW589930 CUA589212:CUA589930 CKE589212:CKE589930 CAI589212:CAI589930 BQM589212:BQM589930 BGQ589212:BGQ589930 AWU589212:AWU589930 AMY589212:AMY589930 ADC589212:ADC589930 TG589212:TG589930 JK589212:JK589930 O589212:O589930 WVW523676:WVW524394 WMA523676:WMA524394 WCE523676:WCE524394 VSI523676:VSI524394 VIM523676:VIM524394 UYQ523676:UYQ524394 UOU523676:UOU524394 UEY523676:UEY524394 TVC523676:TVC524394 TLG523676:TLG524394 TBK523676:TBK524394 SRO523676:SRO524394 SHS523676:SHS524394 RXW523676:RXW524394 ROA523676:ROA524394 REE523676:REE524394 QUI523676:QUI524394 QKM523676:QKM524394 QAQ523676:QAQ524394 PQU523676:PQU524394 PGY523676:PGY524394 OXC523676:OXC524394 ONG523676:ONG524394 ODK523676:ODK524394 NTO523676:NTO524394 NJS523676:NJS524394 MZW523676:MZW524394 MQA523676:MQA524394 MGE523676:MGE524394 LWI523676:LWI524394 LMM523676:LMM524394 LCQ523676:LCQ524394 KSU523676:KSU524394 KIY523676:KIY524394 JZC523676:JZC524394 JPG523676:JPG524394 JFK523676:JFK524394 IVO523676:IVO524394 ILS523676:ILS524394 IBW523676:IBW524394 HSA523676:HSA524394 HIE523676:HIE524394 GYI523676:GYI524394 GOM523676:GOM524394 GEQ523676:GEQ524394 FUU523676:FUU524394 FKY523676:FKY524394 FBC523676:FBC524394 ERG523676:ERG524394 EHK523676:EHK524394 DXO523676:DXO524394 DNS523676:DNS524394 DDW523676:DDW524394 CUA523676:CUA524394 CKE523676:CKE524394 CAI523676:CAI524394 BQM523676:BQM524394 BGQ523676:BGQ524394 AWU523676:AWU524394 AMY523676:AMY524394 ADC523676:ADC524394 TG523676:TG524394 JK523676:JK524394 O523676:O524394 WVW458140:WVW458858 WMA458140:WMA458858 WCE458140:WCE458858 VSI458140:VSI458858 VIM458140:VIM458858 UYQ458140:UYQ458858 UOU458140:UOU458858 UEY458140:UEY458858 TVC458140:TVC458858 TLG458140:TLG458858 TBK458140:TBK458858 SRO458140:SRO458858 SHS458140:SHS458858 RXW458140:RXW458858 ROA458140:ROA458858 REE458140:REE458858 QUI458140:QUI458858 QKM458140:QKM458858 QAQ458140:QAQ458858 PQU458140:PQU458858 PGY458140:PGY458858 OXC458140:OXC458858 ONG458140:ONG458858 ODK458140:ODK458858 NTO458140:NTO458858 NJS458140:NJS458858 MZW458140:MZW458858 MQA458140:MQA458858 MGE458140:MGE458858 LWI458140:LWI458858 LMM458140:LMM458858 LCQ458140:LCQ458858 KSU458140:KSU458858 KIY458140:KIY458858 JZC458140:JZC458858 JPG458140:JPG458858 JFK458140:JFK458858 IVO458140:IVO458858 ILS458140:ILS458858 IBW458140:IBW458858 HSA458140:HSA458858 HIE458140:HIE458858 GYI458140:GYI458858 GOM458140:GOM458858 GEQ458140:GEQ458858 FUU458140:FUU458858 FKY458140:FKY458858 FBC458140:FBC458858 ERG458140:ERG458858 EHK458140:EHK458858 DXO458140:DXO458858 DNS458140:DNS458858 DDW458140:DDW458858 CUA458140:CUA458858 CKE458140:CKE458858 CAI458140:CAI458858 BQM458140:BQM458858 BGQ458140:BGQ458858 AWU458140:AWU458858 AMY458140:AMY458858 ADC458140:ADC458858 TG458140:TG458858 JK458140:JK458858 O458140:O458858 WVW392604:WVW393322 WMA392604:WMA393322 WCE392604:WCE393322 VSI392604:VSI393322 VIM392604:VIM393322 UYQ392604:UYQ393322 UOU392604:UOU393322 UEY392604:UEY393322 TVC392604:TVC393322 TLG392604:TLG393322 TBK392604:TBK393322 SRO392604:SRO393322 SHS392604:SHS393322 RXW392604:RXW393322 ROA392604:ROA393322 REE392604:REE393322 QUI392604:QUI393322 QKM392604:QKM393322 QAQ392604:QAQ393322 PQU392604:PQU393322 PGY392604:PGY393322 OXC392604:OXC393322 ONG392604:ONG393322 ODK392604:ODK393322 NTO392604:NTO393322 NJS392604:NJS393322 MZW392604:MZW393322 MQA392604:MQA393322 MGE392604:MGE393322 LWI392604:LWI393322 LMM392604:LMM393322 LCQ392604:LCQ393322 KSU392604:KSU393322 KIY392604:KIY393322 JZC392604:JZC393322 JPG392604:JPG393322 JFK392604:JFK393322 IVO392604:IVO393322 ILS392604:ILS393322 IBW392604:IBW393322 HSA392604:HSA393322 HIE392604:HIE393322 GYI392604:GYI393322 GOM392604:GOM393322 GEQ392604:GEQ393322 FUU392604:FUU393322 FKY392604:FKY393322 FBC392604:FBC393322 ERG392604:ERG393322 EHK392604:EHK393322 DXO392604:DXO393322 DNS392604:DNS393322 DDW392604:DDW393322 CUA392604:CUA393322 CKE392604:CKE393322 CAI392604:CAI393322 BQM392604:BQM393322 BGQ392604:BGQ393322 AWU392604:AWU393322 AMY392604:AMY393322 ADC392604:ADC393322 TG392604:TG393322 JK392604:JK393322 O392604:O393322 WVW327068:WVW327786 WMA327068:WMA327786 WCE327068:WCE327786 VSI327068:VSI327786 VIM327068:VIM327786 UYQ327068:UYQ327786 UOU327068:UOU327786 UEY327068:UEY327786 TVC327068:TVC327786 TLG327068:TLG327786 TBK327068:TBK327786 SRO327068:SRO327786 SHS327068:SHS327786 RXW327068:RXW327786 ROA327068:ROA327786 REE327068:REE327786 QUI327068:QUI327786 QKM327068:QKM327786 QAQ327068:QAQ327786 PQU327068:PQU327786 PGY327068:PGY327786 OXC327068:OXC327786 ONG327068:ONG327786 ODK327068:ODK327786 NTO327068:NTO327786 NJS327068:NJS327786 MZW327068:MZW327786 MQA327068:MQA327786 MGE327068:MGE327786 LWI327068:LWI327786 LMM327068:LMM327786 LCQ327068:LCQ327786 KSU327068:KSU327786 KIY327068:KIY327786 JZC327068:JZC327786 JPG327068:JPG327786 JFK327068:JFK327786 IVO327068:IVO327786 ILS327068:ILS327786 IBW327068:IBW327786 HSA327068:HSA327786 HIE327068:HIE327786 GYI327068:GYI327786 GOM327068:GOM327786 GEQ327068:GEQ327786 FUU327068:FUU327786 FKY327068:FKY327786 FBC327068:FBC327786 ERG327068:ERG327786 EHK327068:EHK327786 DXO327068:DXO327786 DNS327068:DNS327786 DDW327068:DDW327786 CUA327068:CUA327786 CKE327068:CKE327786 CAI327068:CAI327786 BQM327068:BQM327786 BGQ327068:BGQ327786 AWU327068:AWU327786 AMY327068:AMY327786 ADC327068:ADC327786 TG327068:TG327786 JK327068:JK327786 O327068:O327786 WVW261532:WVW262250 WMA261532:WMA262250 WCE261532:WCE262250 VSI261532:VSI262250 VIM261532:VIM262250 UYQ261532:UYQ262250 UOU261532:UOU262250 UEY261532:UEY262250 TVC261532:TVC262250 TLG261532:TLG262250 TBK261532:TBK262250 SRO261532:SRO262250 SHS261532:SHS262250 RXW261532:RXW262250 ROA261532:ROA262250 REE261532:REE262250 QUI261532:QUI262250 QKM261532:QKM262250 QAQ261532:QAQ262250 PQU261532:PQU262250 PGY261532:PGY262250 OXC261532:OXC262250 ONG261532:ONG262250 ODK261532:ODK262250 NTO261532:NTO262250 NJS261532:NJS262250 MZW261532:MZW262250 MQA261532:MQA262250 MGE261532:MGE262250 LWI261532:LWI262250 LMM261532:LMM262250 LCQ261532:LCQ262250 KSU261532:KSU262250 KIY261532:KIY262250 JZC261532:JZC262250 JPG261532:JPG262250 JFK261532:JFK262250 IVO261532:IVO262250 ILS261532:ILS262250 IBW261532:IBW262250 HSA261532:HSA262250 HIE261532:HIE262250 GYI261532:GYI262250 GOM261532:GOM262250 GEQ261532:GEQ262250 FUU261532:FUU262250 FKY261532:FKY262250 FBC261532:FBC262250 ERG261532:ERG262250 EHK261532:EHK262250 DXO261532:DXO262250 DNS261532:DNS262250 DDW261532:DDW262250 CUA261532:CUA262250 CKE261532:CKE262250 CAI261532:CAI262250 BQM261532:BQM262250 BGQ261532:BGQ262250 AWU261532:AWU262250 AMY261532:AMY262250 ADC261532:ADC262250 TG261532:TG262250 JK261532:JK262250 O261532:O262250 WVW195996:WVW196714 WMA195996:WMA196714 WCE195996:WCE196714 VSI195996:VSI196714 VIM195996:VIM196714 UYQ195996:UYQ196714 UOU195996:UOU196714 UEY195996:UEY196714 TVC195996:TVC196714 TLG195996:TLG196714 TBK195996:TBK196714 SRO195996:SRO196714 SHS195996:SHS196714 RXW195996:RXW196714 ROA195996:ROA196714 REE195996:REE196714 QUI195996:QUI196714 QKM195996:QKM196714 QAQ195996:QAQ196714 PQU195996:PQU196714 PGY195996:PGY196714 OXC195996:OXC196714 ONG195996:ONG196714 ODK195996:ODK196714 NTO195996:NTO196714 NJS195996:NJS196714 MZW195996:MZW196714 MQA195996:MQA196714 MGE195996:MGE196714 LWI195996:LWI196714 LMM195996:LMM196714 LCQ195996:LCQ196714 KSU195996:KSU196714 KIY195996:KIY196714 JZC195996:JZC196714 JPG195996:JPG196714 JFK195996:JFK196714 IVO195996:IVO196714 ILS195996:ILS196714 IBW195996:IBW196714 HSA195996:HSA196714 HIE195996:HIE196714 GYI195996:GYI196714 GOM195996:GOM196714 GEQ195996:GEQ196714 FUU195996:FUU196714 FKY195996:FKY196714 FBC195996:FBC196714 ERG195996:ERG196714 EHK195996:EHK196714 DXO195996:DXO196714 DNS195996:DNS196714 DDW195996:DDW196714 CUA195996:CUA196714 CKE195996:CKE196714 CAI195996:CAI196714 BQM195996:BQM196714 BGQ195996:BGQ196714 AWU195996:AWU196714 AMY195996:AMY196714 ADC195996:ADC196714 TG195996:TG196714 JK195996:JK196714 O195996:O196714 WVW130460:WVW131178 WMA130460:WMA131178 WCE130460:WCE131178 VSI130460:VSI131178 VIM130460:VIM131178 UYQ130460:UYQ131178 UOU130460:UOU131178 UEY130460:UEY131178 TVC130460:TVC131178 TLG130460:TLG131178 TBK130460:TBK131178 SRO130460:SRO131178 SHS130460:SHS131178 RXW130460:RXW131178 ROA130460:ROA131178 REE130460:REE131178 QUI130460:QUI131178 QKM130460:QKM131178 QAQ130460:QAQ131178 PQU130460:PQU131178 PGY130460:PGY131178 OXC130460:OXC131178 ONG130460:ONG131178 ODK130460:ODK131178 NTO130460:NTO131178 NJS130460:NJS131178 MZW130460:MZW131178 MQA130460:MQA131178 MGE130460:MGE131178 LWI130460:LWI131178 LMM130460:LMM131178 LCQ130460:LCQ131178 KSU130460:KSU131178 KIY130460:KIY131178 JZC130460:JZC131178 JPG130460:JPG131178 JFK130460:JFK131178 IVO130460:IVO131178 ILS130460:ILS131178 IBW130460:IBW131178 HSA130460:HSA131178 HIE130460:HIE131178 GYI130460:GYI131178 GOM130460:GOM131178 GEQ130460:GEQ131178 FUU130460:FUU131178 FKY130460:FKY131178 FBC130460:FBC131178 ERG130460:ERG131178 EHK130460:EHK131178 DXO130460:DXO131178 DNS130460:DNS131178 DDW130460:DDW131178 CUA130460:CUA131178 CKE130460:CKE131178 CAI130460:CAI131178 BQM130460:BQM131178 BGQ130460:BGQ131178 AWU130460:AWU131178 AMY130460:AMY131178 ADC130460:ADC131178 TG130460:TG131178 JK130460:JK131178 O130460:O131178 WVW64924:WVW65642 WMA64924:WMA65642 WCE64924:WCE65642 VSI64924:VSI65642 VIM64924:VIM65642 UYQ64924:UYQ65642 UOU64924:UOU65642 UEY64924:UEY65642 TVC64924:TVC65642 TLG64924:TLG65642 TBK64924:TBK65642 SRO64924:SRO65642 SHS64924:SHS65642 RXW64924:RXW65642 ROA64924:ROA65642 REE64924:REE65642 QUI64924:QUI65642 QKM64924:QKM65642 QAQ64924:QAQ65642 PQU64924:PQU65642 PGY64924:PGY65642 OXC64924:OXC65642 ONG64924:ONG65642 ODK64924:ODK65642 NTO64924:NTO65642 NJS64924:NJS65642 MZW64924:MZW65642 MQA64924:MQA65642 MGE64924:MGE65642 LWI64924:LWI65642 LMM64924:LMM65642 LCQ64924:LCQ65642 KSU64924:KSU65642 KIY64924:KIY65642 JZC64924:JZC65642 JPG64924:JPG65642 JFK64924:JFK65642 IVO64924:IVO65642 ILS64924:ILS65642 IBW64924:IBW65642 HSA64924:HSA65642 HIE64924:HIE65642 GYI64924:GYI65642 GOM64924:GOM65642 GEQ64924:GEQ65642 FUU64924:FUU65642 FKY64924:FKY65642 FBC64924:FBC65642 ERG64924:ERG65642 EHK64924:EHK65642 DXO64924:DXO65642 DNS64924:DNS65642 DDW64924:DDW65642 CUA64924:CUA65642 CKE64924:CKE65642 CAI64924:CAI65642 BQM64924:BQM65642 BGQ64924:BGQ65642 AWU64924:AWU65642 AMY64924:AMY65642 ADC64924:ADC65642 TG64924:TG65642 JK64924:JK65642 O64924:O65642 WVW15:WVW106 WMA15:WMA106 WCE15:WCE106 VSI15:VSI106 VIM15:VIM106 UYQ15:UYQ106 UOU15:UOU106 UEY15:UEY106 TVC15:TVC106 TLG15:TLG106 TBK15:TBK106 SRO15:SRO106 SHS15:SHS106 RXW15:RXW106 ROA15:ROA106 REE15:REE106 QUI15:QUI106 QKM15:QKM106 QAQ15:QAQ106 PQU15:PQU106 PGY15:PGY106 OXC15:OXC106 ONG15:ONG106 ODK15:ODK106 NTO15:NTO106 NJS15:NJS106 MZW15:MZW106 MQA15:MQA106 MGE15:MGE106 LWI15:LWI106 LMM15:LMM106 LCQ15:LCQ106 KSU15:KSU106 KIY15:KIY106 JZC15:JZC106 JPG15:JPG106 JFK15:JFK106 IVO15:IVO106 ILS15:ILS106 IBW15:IBW106 HSA15:HSA106 HIE15:HIE106 GYI15:GYI106 GOM15:GOM106 GEQ15:GEQ106 FUU15:FUU106 FKY15:FKY106 FBC15:FBC106 ERG15:ERG106 EHK15:EHK106 DXO15:DXO106 DNS15:DNS106 DDW15:DDW106 CUA15:CUA106 CKE15:CKE106 CAI15:CAI106 BQM15:BQM106 BGQ15:BGQ106 AWU15:AWU106 AMY15:AMY106 ADC15:ADC106 TG15:TG106 JK15:JK106 O15:O106 WVX983146 WMB983146 WCF983146 VSJ983146 VIN983146 UYR983146 UOV983146 UEZ983146 TVD983146 TLH983146 TBL983146 SRP983146 SHT983146 RXX983146 ROB983146 REF983146 QUJ983146 QKN983146 QAR983146 PQV983146 PGZ983146 OXD983146 ONH983146 ODL983146 NTP983146 NJT983146 MZX983146 MQB983146 MGF983146 LWJ983146 LMN983146 LCR983146 KSV983146 KIZ983146 JZD983146 JPH983146 JFL983146 IVP983146 ILT983146 IBX983146 HSB983146 HIF983146 GYJ983146 GON983146 GER983146 FUV983146 FKZ983146 FBD983146 ERH983146 EHL983146 DXP983146 DNT983146 DDX983146 CUB983146 CKF983146 CAJ983146 BQN983146 BGR983146 AWV983146 AMZ983146 ADD983146 TH983146 JL983146 P983146 WVX917610 WMB917610 WCF917610 VSJ917610 VIN917610 UYR917610 UOV917610 UEZ917610 TVD917610 TLH917610 TBL917610 SRP917610 SHT917610 RXX917610 ROB917610 REF917610 QUJ917610 QKN917610 QAR917610 PQV917610 PGZ917610 OXD917610 ONH917610 ODL917610 NTP917610 NJT917610 MZX917610 MQB917610 MGF917610 LWJ917610 LMN917610 LCR917610 KSV917610 KIZ917610 JZD917610 JPH917610 JFL917610 IVP917610 ILT917610 IBX917610 HSB917610 HIF917610 GYJ917610 GON917610 GER917610 FUV917610 FKZ917610 FBD917610 ERH917610 EHL917610 DXP917610 DNT917610 DDX917610 CUB917610 CKF917610 CAJ917610 BQN917610 BGR917610 AWV917610 AMZ917610 ADD917610 TH917610 JL917610 P917610 WVX852074 WMB852074 WCF852074 VSJ852074 VIN852074 UYR852074 UOV852074 UEZ852074 TVD852074 TLH852074 TBL852074 SRP852074 SHT852074 RXX852074 ROB852074 REF852074 QUJ852074 QKN852074 QAR852074 PQV852074 PGZ852074 OXD852074 ONH852074 ODL852074 NTP852074 NJT852074 MZX852074 MQB852074 MGF852074 LWJ852074 LMN852074 LCR852074 KSV852074 KIZ852074 JZD852074 JPH852074 JFL852074 IVP852074 ILT852074 IBX852074 HSB852074 HIF852074 GYJ852074 GON852074 GER852074 FUV852074 FKZ852074 FBD852074 ERH852074 EHL852074 DXP852074 DNT852074 DDX852074 CUB852074 CKF852074 CAJ852074 BQN852074 BGR852074 AWV852074 AMZ852074 ADD852074 TH852074 JL852074 P852074 WVX786538 WMB786538 WCF786538 VSJ786538 VIN786538 UYR786538 UOV786538 UEZ786538 TVD786538 TLH786538 TBL786538 SRP786538 SHT786538 RXX786538 ROB786538 REF786538 QUJ786538 QKN786538 QAR786538 PQV786538 PGZ786538 OXD786538 ONH786538 ODL786538 NTP786538 NJT786538 MZX786538 MQB786538 MGF786538 LWJ786538 LMN786538 LCR786538 KSV786538 KIZ786538 JZD786538 JPH786538 JFL786538 IVP786538 ILT786538 IBX786538 HSB786538 HIF786538 GYJ786538 GON786538 GER786538 FUV786538 FKZ786538 FBD786538 ERH786538 EHL786538 DXP786538 DNT786538 DDX786538 CUB786538 CKF786538 CAJ786538 BQN786538 BGR786538 AWV786538 AMZ786538 ADD786538 TH786538 JL786538 P786538 WVX721002 WMB721002 WCF721002 VSJ721002 VIN721002 UYR721002 UOV721002 UEZ721002 TVD721002 TLH721002 TBL721002 SRP721002 SHT721002 RXX721002 ROB721002 REF721002 QUJ721002 QKN721002 QAR721002 PQV721002 PGZ721002 OXD721002 ONH721002 ODL721002 NTP721002 NJT721002 MZX721002 MQB721002 MGF721002 LWJ721002 LMN721002 LCR721002 KSV721002 KIZ721002 JZD721002 JPH721002 JFL721002 IVP721002 ILT721002 IBX721002 HSB721002 HIF721002 GYJ721002 GON721002 GER721002 FUV721002 FKZ721002 FBD721002 ERH721002 EHL721002 DXP721002 DNT721002 DDX721002 CUB721002 CKF721002 CAJ721002 BQN721002 BGR721002 AWV721002 AMZ721002 ADD721002 TH721002 JL721002 P721002 WVX655466 WMB655466 WCF655466 VSJ655466 VIN655466 UYR655466 UOV655466 UEZ655466 TVD655466 TLH655466 TBL655466 SRP655466 SHT655466 RXX655466 ROB655466 REF655466 QUJ655466 QKN655466 QAR655466 PQV655466 PGZ655466 OXD655466 ONH655466 ODL655466 NTP655466 NJT655466 MZX655466 MQB655466 MGF655466 LWJ655466 LMN655466 LCR655466 KSV655466 KIZ655466 JZD655466 JPH655466 JFL655466 IVP655466 ILT655466 IBX655466 HSB655466 HIF655466 GYJ655466 GON655466 GER655466 FUV655466 FKZ655466 FBD655466 ERH655466 EHL655466 DXP655466 DNT655466 DDX655466 CUB655466 CKF655466 CAJ655466 BQN655466 BGR655466 AWV655466 AMZ655466 ADD655466 TH655466 JL655466 P655466 WVX589930 WMB589930 WCF589930 VSJ589930 VIN589930 UYR589930 UOV589930 UEZ589930 TVD589930 TLH589930 TBL589930 SRP589930 SHT589930 RXX589930 ROB589930 REF589930 QUJ589930 QKN589930 QAR589930 PQV589930 PGZ589930 OXD589930 ONH589930 ODL589930 NTP589930 NJT589930 MZX589930 MQB589930 MGF589930 LWJ589930 LMN589930 LCR589930 KSV589930 KIZ589930 JZD589930 JPH589930 JFL589930 IVP589930 ILT589930 IBX589930 HSB589930 HIF589930 GYJ589930 GON589930 GER589930 FUV589930 FKZ589930 FBD589930 ERH589930 EHL589930 DXP589930 DNT589930 DDX589930 CUB589930 CKF589930 CAJ589930 BQN589930 BGR589930 AWV589930 AMZ589930 ADD589930 TH589930 JL589930 P589930 WVX524394 WMB524394 WCF524394 VSJ524394 VIN524394 UYR524394 UOV524394 UEZ524394 TVD524394 TLH524394 TBL524394 SRP524394 SHT524394 RXX524394 ROB524394 REF524394 QUJ524394 QKN524394 QAR524394 PQV524394 PGZ524394 OXD524394 ONH524394 ODL524394 NTP524394 NJT524394 MZX524394 MQB524394 MGF524394 LWJ524394 LMN524394 LCR524394 KSV524394 KIZ524394 JZD524394 JPH524394 JFL524394 IVP524394 ILT524394 IBX524394 HSB524394 HIF524394 GYJ524394 GON524394 GER524394 FUV524394 FKZ524394 FBD524394 ERH524394 EHL524394 DXP524394 DNT524394 DDX524394 CUB524394 CKF524394 CAJ524394 BQN524394 BGR524394 AWV524394 AMZ524394 ADD524394 TH524394 JL524394 P524394 WVX458858 WMB458858 WCF458858 VSJ458858 VIN458858 UYR458858 UOV458858 UEZ458858 TVD458858 TLH458858 TBL458858 SRP458858 SHT458858 RXX458858 ROB458858 REF458858 QUJ458858 QKN458858 QAR458858 PQV458858 PGZ458858 OXD458858 ONH458858 ODL458858 NTP458858 NJT458858 MZX458858 MQB458858 MGF458858 LWJ458858 LMN458858 LCR458858 KSV458858 KIZ458858 JZD458858 JPH458858 JFL458858 IVP458858 ILT458858 IBX458858 HSB458858 HIF458858 GYJ458858 GON458858 GER458858 FUV458858 FKZ458858 FBD458858 ERH458858 EHL458858 DXP458858 DNT458858 DDX458858 CUB458858 CKF458858 CAJ458858 BQN458858 BGR458858 AWV458858 AMZ458858 ADD458858 TH458858 JL458858 P458858 WVX393322 WMB393322 WCF393322 VSJ393322 VIN393322 UYR393322 UOV393322 UEZ393322 TVD393322 TLH393322 TBL393322 SRP393322 SHT393322 RXX393322 ROB393322 REF393322 QUJ393322 QKN393322 QAR393322 PQV393322 PGZ393322 OXD393322 ONH393322 ODL393322 NTP393322 NJT393322 MZX393322 MQB393322 MGF393322 LWJ393322 LMN393322 LCR393322 KSV393322 KIZ393322 JZD393322 JPH393322 JFL393322 IVP393322 ILT393322 IBX393322 HSB393322 HIF393322 GYJ393322 GON393322 GER393322 FUV393322 FKZ393322 FBD393322 ERH393322 EHL393322 DXP393322 DNT393322 DDX393322 CUB393322 CKF393322 CAJ393322 BQN393322 BGR393322 AWV393322 AMZ393322 ADD393322 TH393322 JL393322 P393322 WVX327786 WMB327786 WCF327786 VSJ327786 VIN327786 UYR327786 UOV327786 UEZ327786 TVD327786 TLH327786 TBL327786 SRP327786 SHT327786 RXX327786 ROB327786 REF327786 QUJ327786 QKN327786 QAR327786 PQV327786 PGZ327786 OXD327786 ONH327786 ODL327786 NTP327786 NJT327786 MZX327786 MQB327786 MGF327786 LWJ327786 LMN327786 LCR327786 KSV327786 KIZ327786 JZD327786 JPH327786 JFL327786 IVP327786 ILT327786 IBX327786 HSB327786 HIF327786 GYJ327786 GON327786 GER327786 FUV327786 FKZ327786 FBD327786 ERH327786 EHL327786 DXP327786 DNT327786 DDX327786 CUB327786 CKF327786 CAJ327786 BQN327786 BGR327786 AWV327786 AMZ327786 ADD327786 TH327786 JL327786 P327786 WVX262250 WMB262250 WCF262250 VSJ262250 VIN262250 UYR262250 UOV262250 UEZ262250 TVD262250 TLH262250 TBL262250 SRP262250 SHT262250 RXX262250 ROB262250 REF262250 QUJ262250 QKN262250 QAR262250 PQV262250 PGZ262250 OXD262250 ONH262250 ODL262250 NTP262250 NJT262250 MZX262250 MQB262250 MGF262250 LWJ262250 LMN262250 LCR262250 KSV262250 KIZ262250 JZD262250 JPH262250 JFL262250 IVP262250 ILT262250 IBX262250 HSB262250 HIF262250 GYJ262250 GON262250 GER262250 FUV262250 FKZ262250 FBD262250 ERH262250 EHL262250 DXP262250 DNT262250 DDX262250 CUB262250 CKF262250 CAJ262250 BQN262250 BGR262250 AWV262250 AMZ262250 ADD262250 TH262250 JL262250 P262250 WVX196714 WMB196714 WCF196714 VSJ196714 VIN196714 UYR196714 UOV196714 UEZ196714 TVD196714 TLH196714 TBL196714 SRP196714 SHT196714 RXX196714 ROB196714 REF196714 QUJ196714 QKN196714 QAR196714 PQV196714 PGZ196714 OXD196714 ONH196714 ODL196714 NTP196714 NJT196714 MZX196714 MQB196714 MGF196714 LWJ196714 LMN196714 LCR196714 KSV196714 KIZ196714 JZD196714 JPH196714 JFL196714 IVP196714 ILT196714 IBX196714 HSB196714 HIF196714 GYJ196714 GON196714 GER196714 FUV196714 FKZ196714 FBD196714 ERH196714 EHL196714 DXP196714 DNT196714 DDX196714 CUB196714 CKF196714 CAJ196714 BQN196714 BGR196714 AWV196714 AMZ196714 ADD196714 TH196714 JL196714 P196714 WVX131178 WMB131178 WCF131178 VSJ131178 VIN131178 UYR131178 UOV131178 UEZ131178 TVD131178 TLH131178 TBL131178 SRP131178 SHT131178 RXX131178 ROB131178 REF131178 QUJ131178 QKN131178 QAR131178 PQV131178 PGZ131178 OXD131178 ONH131178 ODL131178 NTP131178 NJT131178 MZX131178 MQB131178 MGF131178 LWJ131178 LMN131178 LCR131178 KSV131178 KIZ131178 JZD131178 JPH131178 JFL131178 IVP131178 ILT131178 IBX131178 HSB131178 HIF131178 GYJ131178 GON131178 GER131178 FUV131178 FKZ131178 FBD131178 ERH131178 EHL131178 DXP131178 DNT131178 DDX131178 CUB131178 CKF131178 CAJ131178 BQN131178 BGR131178 AWV131178 AMZ131178 ADD131178 TH131178 JL131178 P131178 WVX65642 WMB65642 WCF65642 VSJ65642 VIN65642 UYR65642 UOV65642 UEZ65642 TVD65642 TLH65642 TBL65642 SRP65642 SHT65642 RXX65642 ROB65642 REF65642 QUJ65642 QKN65642 QAR65642 PQV65642 PGZ65642 OXD65642 ONH65642 ODL65642 NTP65642 NJT65642 MZX65642 MQB65642 MGF65642 LWJ65642 LMN65642 LCR65642 KSV65642 KIZ65642 JZD65642 JPH65642 JFL65642 IVP65642 ILT65642 IBX65642 HSB65642 HIF65642 GYJ65642 GON65642 GER65642 FUV65642 FKZ65642 FBD65642 ERH65642 EHL65642 DXP65642 DNT65642 DDX65642 CUB65642 CKF65642 CAJ65642 BQN65642 BGR65642 AWV65642 AMZ65642 ADD65642 TH65642 JL65642">
      <formula1>$A$116:$A$122</formula1>
    </dataValidation>
    <dataValidation type="list" allowBlank="1" showInputMessage="1" showErrorMessage="1" sqref="E15:E106 WVM982428:WVM983145 WLQ982428:WLQ983145 WBU982428:WBU983145 VRY982428:VRY983145 VIC982428:VIC983145 UYG982428:UYG983145 UOK982428:UOK983145 UEO982428:UEO983145 TUS982428:TUS983145 TKW982428:TKW983145 TBA982428:TBA983145 SRE982428:SRE983145 SHI982428:SHI983145 RXM982428:RXM983145 RNQ982428:RNQ983145 RDU982428:RDU983145 QTY982428:QTY983145 QKC982428:QKC983145 QAG982428:QAG983145 PQK982428:PQK983145 PGO982428:PGO983145 OWS982428:OWS983145 OMW982428:OMW983145 ODA982428:ODA983145 NTE982428:NTE983145 NJI982428:NJI983145 MZM982428:MZM983145 MPQ982428:MPQ983145 MFU982428:MFU983145 LVY982428:LVY983145 LMC982428:LMC983145 LCG982428:LCG983145 KSK982428:KSK983145 KIO982428:KIO983145 JYS982428:JYS983145 JOW982428:JOW983145 JFA982428:JFA983145 IVE982428:IVE983145 ILI982428:ILI983145 IBM982428:IBM983145 HRQ982428:HRQ983145 HHU982428:HHU983145 GXY982428:GXY983145 GOC982428:GOC983145 GEG982428:GEG983145 FUK982428:FUK983145 FKO982428:FKO983145 FAS982428:FAS983145 EQW982428:EQW983145 EHA982428:EHA983145 DXE982428:DXE983145 DNI982428:DNI983145 DDM982428:DDM983145 CTQ982428:CTQ983145 CJU982428:CJU983145 BZY982428:BZY983145 BQC982428:BQC983145 BGG982428:BGG983145 AWK982428:AWK983145 AMO982428:AMO983145 ACS982428:ACS983145 SW982428:SW983145 JA982428:JA983145 E982428:E983145 WVM916892:WVM917609 WLQ916892:WLQ917609 WBU916892:WBU917609 VRY916892:VRY917609 VIC916892:VIC917609 UYG916892:UYG917609 UOK916892:UOK917609 UEO916892:UEO917609 TUS916892:TUS917609 TKW916892:TKW917609 TBA916892:TBA917609 SRE916892:SRE917609 SHI916892:SHI917609 RXM916892:RXM917609 RNQ916892:RNQ917609 RDU916892:RDU917609 QTY916892:QTY917609 QKC916892:QKC917609 QAG916892:QAG917609 PQK916892:PQK917609 PGO916892:PGO917609 OWS916892:OWS917609 OMW916892:OMW917609 ODA916892:ODA917609 NTE916892:NTE917609 NJI916892:NJI917609 MZM916892:MZM917609 MPQ916892:MPQ917609 MFU916892:MFU917609 LVY916892:LVY917609 LMC916892:LMC917609 LCG916892:LCG917609 KSK916892:KSK917609 KIO916892:KIO917609 JYS916892:JYS917609 JOW916892:JOW917609 JFA916892:JFA917609 IVE916892:IVE917609 ILI916892:ILI917609 IBM916892:IBM917609 HRQ916892:HRQ917609 HHU916892:HHU917609 GXY916892:GXY917609 GOC916892:GOC917609 GEG916892:GEG917609 FUK916892:FUK917609 FKO916892:FKO917609 FAS916892:FAS917609 EQW916892:EQW917609 EHA916892:EHA917609 DXE916892:DXE917609 DNI916892:DNI917609 DDM916892:DDM917609 CTQ916892:CTQ917609 CJU916892:CJU917609 BZY916892:BZY917609 BQC916892:BQC917609 BGG916892:BGG917609 AWK916892:AWK917609 AMO916892:AMO917609 ACS916892:ACS917609 SW916892:SW917609 JA916892:JA917609 E916892:E917609 WVM851356:WVM852073 WLQ851356:WLQ852073 WBU851356:WBU852073 VRY851356:VRY852073 VIC851356:VIC852073 UYG851356:UYG852073 UOK851356:UOK852073 UEO851356:UEO852073 TUS851356:TUS852073 TKW851356:TKW852073 TBA851356:TBA852073 SRE851356:SRE852073 SHI851356:SHI852073 RXM851356:RXM852073 RNQ851356:RNQ852073 RDU851356:RDU852073 QTY851356:QTY852073 QKC851356:QKC852073 QAG851356:QAG852073 PQK851356:PQK852073 PGO851356:PGO852073 OWS851356:OWS852073 OMW851356:OMW852073 ODA851356:ODA852073 NTE851356:NTE852073 NJI851356:NJI852073 MZM851356:MZM852073 MPQ851356:MPQ852073 MFU851356:MFU852073 LVY851356:LVY852073 LMC851356:LMC852073 LCG851356:LCG852073 KSK851356:KSK852073 KIO851356:KIO852073 JYS851356:JYS852073 JOW851356:JOW852073 JFA851356:JFA852073 IVE851356:IVE852073 ILI851356:ILI852073 IBM851356:IBM852073 HRQ851356:HRQ852073 HHU851356:HHU852073 GXY851356:GXY852073 GOC851356:GOC852073 GEG851356:GEG852073 FUK851356:FUK852073 FKO851356:FKO852073 FAS851356:FAS852073 EQW851356:EQW852073 EHA851356:EHA852073 DXE851356:DXE852073 DNI851356:DNI852073 DDM851356:DDM852073 CTQ851356:CTQ852073 CJU851356:CJU852073 BZY851356:BZY852073 BQC851356:BQC852073 BGG851356:BGG852073 AWK851356:AWK852073 AMO851356:AMO852073 ACS851356:ACS852073 SW851356:SW852073 JA851356:JA852073 E851356:E852073 WVM785820:WVM786537 WLQ785820:WLQ786537 WBU785820:WBU786537 VRY785820:VRY786537 VIC785820:VIC786537 UYG785820:UYG786537 UOK785820:UOK786537 UEO785820:UEO786537 TUS785820:TUS786537 TKW785820:TKW786537 TBA785820:TBA786537 SRE785820:SRE786537 SHI785820:SHI786537 RXM785820:RXM786537 RNQ785820:RNQ786537 RDU785820:RDU786537 QTY785820:QTY786537 QKC785820:QKC786537 QAG785820:QAG786537 PQK785820:PQK786537 PGO785820:PGO786537 OWS785820:OWS786537 OMW785820:OMW786537 ODA785820:ODA786537 NTE785820:NTE786537 NJI785820:NJI786537 MZM785820:MZM786537 MPQ785820:MPQ786537 MFU785820:MFU786537 LVY785820:LVY786537 LMC785820:LMC786537 LCG785820:LCG786537 KSK785820:KSK786537 KIO785820:KIO786537 JYS785820:JYS786537 JOW785820:JOW786537 JFA785820:JFA786537 IVE785820:IVE786537 ILI785820:ILI786537 IBM785820:IBM786537 HRQ785820:HRQ786537 HHU785820:HHU786537 GXY785820:GXY786537 GOC785820:GOC786537 GEG785820:GEG786537 FUK785820:FUK786537 FKO785820:FKO786537 FAS785820:FAS786537 EQW785820:EQW786537 EHA785820:EHA786537 DXE785820:DXE786537 DNI785820:DNI786537 DDM785820:DDM786537 CTQ785820:CTQ786537 CJU785820:CJU786537 BZY785820:BZY786537 BQC785820:BQC786537 BGG785820:BGG786537 AWK785820:AWK786537 AMO785820:AMO786537 ACS785820:ACS786537 SW785820:SW786537 JA785820:JA786537 E785820:E786537 WVM720284:WVM721001 WLQ720284:WLQ721001 WBU720284:WBU721001 VRY720284:VRY721001 VIC720284:VIC721001 UYG720284:UYG721001 UOK720284:UOK721001 UEO720284:UEO721001 TUS720284:TUS721001 TKW720284:TKW721001 TBA720284:TBA721001 SRE720284:SRE721001 SHI720284:SHI721001 RXM720284:RXM721001 RNQ720284:RNQ721001 RDU720284:RDU721001 QTY720284:QTY721001 QKC720284:QKC721001 QAG720284:QAG721001 PQK720284:PQK721001 PGO720284:PGO721001 OWS720284:OWS721001 OMW720284:OMW721001 ODA720284:ODA721001 NTE720284:NTE721001 NJI720284:NJI721001 MZM720284:MZM721001 MPQ720284:MPQ721001 MFU720284:MFU721001 LVY720284:LVY721001 LMC720284:LMC721001 LCG720284:LCG721001 KSK720284:KSK721001 KIO720284:KIO721001 JYS720284:JYS721001 JOW720284:JOW721001 JFA720284:JFA721001 IVE720284:IVE721001 ILI720284:ILI721001 IBM720284:IBM721001 HRQ720284:HRQ721001 HHU720284:HHU721001 GXY720284:GXY721001 GOC720284:GOC721001 GEG720284:GEG721001 FUK720284:FUK721001 FKO720284:FKO721001 FAS720284:FAS721001 EQW720284:EQW721001 EHA720284:EHA721001 DXE720284:DXE721001 DNI720284:DNI721001 DDM720284:DDM721001 CTQ720284:CTQ721001 CJU720284:CJU721001 BZY720284:BZY721001 BQC720284:BQC721001 BGG720284:BGG721001 AWK720284:AWK721001 AMO720284:AMO721001 ACS720284:ACS721001 SW720284:SW721001 JA720284:JA721001 E720284:E721001 WVM654748:WVM655465 WLQ654748:WLQ655465 WBU654748:WBU655465 VRY654748:VRY655465 VIC654748:VIC655465 UYG654748:UYG655465 UOK654748:UOK655465 UEO654748:UEO655465 TUS654748:TUS655465 TKW654748:TKW655465 TBA654748:TBA655465 SRE654748:SRE655465 SHI654748:SHI655465 RXM654748:RXM655465 RNQ654748:RNQ655465 RDU654748:RDU655465 QTY654748:QTY655465 QKC654748:QKC655465 QAG654748:QAG655465 PQK654748:PQK655465 PGO654748:PGO655465 OWS654748:OWS655465 OMW654748:OMW655465 ODA654748:ODA655465 NTE654748:NTE655465 NJI654748:NJI655465 MZM654748:MZM655465 MPQ654748:MPQ655465 MFU654748:MFU655465 LVY654748:LVY655465 LMC654748:LMC655465 LCG654748:LCG655465 KSK654748:KSK655465 KIO654748:KIO655465 JYS654748:JYS655465 JOW654748:JOW655465 JFA654748:JFA655465 IVE654748:IVE655465 ILI654748:ILI655465 IBM654748:IBM655465 HRQ654748:HRQ655465 HHU654748:HHU655465 GXY654748:GXY655465 GOC654748:GOC655465 GEG654748:GEG655465 FUK654748:FUK655465 FKO654748:FKO655465 FAS654748:FAS655465 EQW654748:EQW655465 EHA654748:EHA655465 DXE654748:DXE655465 DNI654748:DNI655465 DDM654748:DDM655465 CTQ654748:CTQ655465 CJU654748:CJU655465 BZY654748:BZY655465 BQC654748:BQC655465 BGG654748:BGG655465 AWK654748:AWK655465 AMO654748:AMO655465 ACS654748:ACS655465 SW654748:SW655465 JA654748:JA655465 E654748:E655465 WVM589212:WVM589929 WLQ589212:WLQ589929 WBU589212:WBU589929 VRY589212:VRY589929 VIC589212:VIC589929 UYG589212:UYG589929 UOK589212:UOK589929 UEO589212:UEO589929 TUS589212:TUS589929 TKW589212:TKW589929 TBA589212:TBA589929 SRE589212:SRE589929 SHI589212:SHI589929 RXM589212:RXM589929 RNQ589212:RNQ589929 RDU589212:RDU589929 QTY589212:QTY589929 QKC589212:QKC589929 QAG589212:QAG589929 PQK589212:PQK589929 PGO589212:PGO589929 OWS589212:OWS589929 OMW589212:OMW589929 ODA589212:ODA589929 NTE589212:NTE589929 NJI589212:NJI589929 MZM589212:MZM589929 MPQ589212:MPQ589929 MFU589212:MFU589929 LVY589212:LVY589929 LMC589212:LMC589929 LCG589212:LCG589929 KSK589212:KSK589929 KIO589212:KIO589929 JYS589212:JYS589929 JOW589212:JOW589929 JFA589212:JFA589929 IVE589212:IVE589929 ILI589212:ILI589929 IBM589212:IBM589929 HRQ589212:HRQ589929 HHU589212:HHU589929 GXY589212:GXY589929 GOC589212:GOC589929 GEG589212:GEG589929 FUK589212:FUK589929 FKO589212:FKO589929 FAS589212:FAS589929 EQW589212:EQW589929 EHA589212:EHA589929 DXE589212:DXE589929 DNI589212:DNI589929 DDM589212:DDM589929 CTQ589212:CTQ589929 CJU589212:CJU589929 BZY589212:BZY589929 BQC589212:BQC589929 BGG589212:BGG589929 AWK589212:AWK589929 AMO589212:AMO589929 ACS589212:ACS589929 SW589212:SW589929 JA589212:JA589929 E589212:E589929 WVM523676:WVM524393 WLQ523676:WLQ524393 WBU523676:WBU524393 VRY523676:VRY524393 VIC523676:VIC524393 UYG523676:UYG524393 UOK523676:UOK524393 UEO523676:UEO524393 TUS523676:TUS524393 TKW523676:TKW524393 TBA523676:TBA524393 SRE523676:SRE524393 SHI523676:SHI524393 RXM523676:RXM524393 RNQ523676:RNQ524393 RDU523676:RDU524393 QTY523676:QTY524393 QKC523676:QKC524393 QAG523676:QAG524393 PQK523676:PQK524393 PGO523676:PGO524393 OWS523676:OWS524393 OMW523676:OMW524393 ODA523676:ODA524393 NTE523676:NTE524393 NJI523676:NJI524393 MZM523676:MZM524393 MPQ523676:MPQ524393 MFU523676:MFU524393 LVY523676:LVY524393 LMC523676:LMC524393 LCG523676:LCG524393 KSK523676:KSK524393 KIO523676:KIO524393 JYS523676:JYS524393 JOW523676:JOW524393 JFA523676:JFA524393 IVE523676:IVE524393 ILI523676:ILI524393 IBM523676:IBM524393 HRQ523676:HRQ524393 HHU523676:HHU524393 GXY523676:GXY524393 GOC523676:GOC524393 GEG523676:GEG524393 FUK523676:FUK524393 FKO523676:FKO524393 FAS523676:FAS524393 EQW523676:EQW524393 EHA523676:EHA524393 DXE523676:DXE524393 DNI523676:DNI524393 DDM523676:DDM524393 CTQ523676:CTQ524393 CJU523676:CJU524393 BZY523676:BZY524393 BQC523676:BQC524393 BGG523676:BGG524393 AWK523676:AWK524393 AMO523676:AMO524393 ACS523676:ACS524393 SW523676:SW524393 JA523676:JA524393 E523676:E524393 WVM458140:WVM458857 WLQ458140:WLQ458857 WBU458140:WBU458857 VRY458140:VRY458857 VIC458140:VIC458857 UYG458140:UYG458857 UOK458140:UOK458857 UEO458140:UEO458857 TUS458140:TUS458857 TKW458140:TKW458857 TBA458140:TBA458857 SRE458140:SRE458857 SHI458140:SHI458857 RXM458140:RXM458857 RNQ458140:RNQ458857 RDU458140:RDU458857 QTY458140:QTY458857 QKC458140:QKC458857 QAG458140:QAG458857 PQK458140:PQK458857 PGO458140:PGO458857 OWS458140:OWS458857 OMW458140:OMW458857 ODA458140:ODA458857 NTE458140:NTE458857 NJI458140:NJI458857 MZM458140:MZM458857 MPQ458140:MPQ458857 MFU458140:MFU458857 LVY458140:LVY458857 LMC458140:LMC458857 LCG458140:LCG458857 KSK458140:KSK458857 KIO458140:KIO458857 JYS458140:JYS458857 JOW458140:JOW458857 JFA458140:JFA458857 IVE458140:IVE458857 ILI458140:ILI458857 IBM458140:IBM458857 HRQ458140:HRQ458857 HHU458140:HHU458857 GXY458140:GXY458857 GOC458140:GOC458857 GEG458140:GEG458857 FUK458140:FUK458857 FKO458140:FKO458857 FAS458140:FAS458857 EQW458140:EQW458857 EHA458140:EHA458857 DXE458140:DXE458857 DNI458140:DNI458857 DDM458140:DDM458857 CTQ458140:CTQ458857 CJU458140:CJU458857 BZY458140:BZY458857 BQC458140:BQC458857 BGG458140:BGG458857 AWK458140:AWK458857 AMO458140:AMO458857 ACS458140:ACS458857 SW458140:SW458857 JA458140:JA458857 E458140:E458857 WVM392604:WVM393321 WLQ392604:WLQ393321 WBU392604:WBU393321 VRY392604:VRY393321 VIC392604:VIC393321 UYG392604:UYG393321 UOK392604:UOK393321 UEO392604:UEO393321 TUS392604:TUS393321 TKW392604:TKW393321 TBA392604:TBA393321 SRE392604:SRE393321 SHI392604:SHI393321 RXM392604:RXM393321 RNQ392604:RNQ393321 RDU392604:RDU393321 QTY392604:QTY393321 QKC392604:QKC393321 QAG392604:QAG393321 PQK392604:PQK393321 PGO392604:PGO393321 OWS392604:OWS393321 OMW392604:OMW393321 ODA392604:ODA393321 NTE392604:NTE393321 NJI392604:NJI393321 MZM392604:MZM393321 MPQ392604:MPQ393321 MFU392604:MFU393321 LVY392604:LVY393321 LMC392604:LMC393321 LCG392604:LCG393321 KSK392604:KSK393321 KIO392604:KIO393321 JYS392604:JYS393321 JOW392604:JOW393321 JFA392604:JFA393321 IVE392604:IVE393321 ILI392604:ILI393321 IBM392604:IBM393321 HRQ392604:HRQ393321 HHU392604:HHU393321 GXY392604:GXY393321 GOC392604:GOC393321 GEG392604:GEG393321 FUK392604:FUK393321 FKO392604:FKO393321 FAS392604:FAS393321 EQW392604:EQW393321 EHA392604:EHA393321 DXE392604:DXE393321 DNI392604:DNI393321 DDM392604:DDM393321 CTQ392604:CTQ393321 CJU392604:CJU393321 BZY392604:BZY393321 BQC392604:BQC393321 BGG392604:BGG393321 AWK392604:AWK393321 AMO392604:AMO393321 ACS392604:ACS393321 SW392604:SW393321 JA392604:JA393321 E392604:E393321 WVM327068:WVM327785 WLQ327068:WLQ327785 WBU327068:WBU327785 VRY327068:VRY327785 VIC327068:VIC327785 UYG327068:UYG327785 UOK327068:UOK327785 UEO327068:UEO327785 TUS327068:TUS327785 TKW327068:TKW327785 TBA327068:TBA327785 SRE327068:SRE327785 SHI327068:SHI327785 RXM327068:RXM327785 RNQ327068:RNQ327785 RDU327068:RDU327785 QTY327068:QTY327785 QKC327068:QKC327785 QAG327068:QAG327785 PQK327068:PQK327785 PGO327068:PGO327785 OWS327068:OWS327785 OMW327068:OMW327785 ODA327068:ODA327785 NTE327068:NTE327785 NJI327068:NJI327785 MZM327068:MZM327785 MPQ327068:MPQ327785 MFU327068:MFU327785 LVY327068:LVY327785 LMC327068:LMC327785 LCG327068:LCG327785 KSK327068:KSK327785 KIO327068:KIO327785 JYS327068:JYS327785 JOW327068:JOW327785 JFA327068:JFA327785 IVE327068:IVE327785 ILI327068:ILI327785 IBM327068:IBM327785 HRQ327068:HRQ327785 HHU327068:HHU327785 GXY327068:GXY327785 GOC327068:GOC327785 GEG327068:GEG327785 FUK327068:FUK327785 FKO327068:FKO327785 FAS327068:FAS327785 EQW327068:EQW327785 EHA327068:EHA327785 DXE327068:DXE327785 DNI327068:DNI327785 DDM327068:DDM327785 CTQ327068:CTQ327785 CJU327068:CJU327785 BZY327068:BZY327785 BQC327068:BQC327785 BGG327068:BGG327785 AWK327068:AWK327785 AMO327068:AMO327785 ACS327068:ACS327785 SW327068:SW327785 JA327068:JA327785 E327068:E327785 WVM261532:WVM262249 WLQ261532:WLQ262249 WBU261532:WBU262249 VRY261532:VRY262249 VIC261532:VIC262249 UYG261532:UYG262249 UOK261532:UOK262249 UEO261532:UEO262249 TUS261532:TUS262249 TKW261532:TKW262249 TBA261532:TBA262249 SRE261532:SRE262249 SHI261532:SHI262249 RXM261532:RXM262249 RNQ261532:RNQ262249 RDU261532:RDU262249 QTY261532:QTY262249 QKC261532:QKC262249 QAG261532:QAG262249 PQK261532:PQK262249 PGO261532:PGO262249 OWS261532:OWS262249 OMW261532:OMW262249 ODA261532:ODA262249 NTE261532:NTE262249 NJI261532:NJI262249 MZM261532:MZM262249 MPQ261532:MPQ262249 MFU261532:MFU262249 LVY261532:LVY262249 LMC261532:LMC262249 LCG261532:LCG262249 KSK261532:KSK262249 KIO261532:KIO262249 JYS261532:JYS262249 JOW261532:JOW262249 JFA261532:JFA262249 IVE261532:IVE262249 ILI261532:ILI262249 IBM261532:IBM262249 HRQ261532:HRQ262249 HHU261532:HHU262249 GXY261532:GXY262249 GOC261532:GOC262249 GEG261532:GEG262249 FUK261532:FUK262249 FKO261532:FKO262249 FAS261532:FAS262249 EQW261532:EQW262249 EHA261532:EHA262249 DXE261532:DXE262249 DNI261532:DNI262249 DDM261532:DDM262249 CTQ261532:CTQ262249 CJU261532:CJU262249 BZY261532:BZY262249 BQC261532:BQC262249 BGG261532:BGG262249 AWK261532:AWK262249 AMO261532:AMO262249 ACS261532:ACS262249 SW261532:SW262249 JA261532:JA262249 E261532:E262249 WVM195996:WVM196713 WLQ195996:WLQ196713 WBU195996:WBU196713 VRY195996:VRY196713 VIC195996:VIC196713 UYG195996:UYG196713 UOK195996:UOK196713 UEO195996:UEO196713 TUS195996:TUS196713 TKW195996:TKW196713 TBA195996:TBA196713 SRE195996:SRE196713 SHI195996:SHI196713 RXM195996:RXM196713 RNQ195996:RNQ196713 RDU195996:RDU196713 QTY195996:QTY196713 QKC195996:QKC196713 QAG195996:QAG196713 PQK195996:PQK196713 PGO195996:PGO196713 OWS195996:OWS196713 OMW195996:OMW196713 ODA195996:ODA196713 NTE195996:NTE196713 NJI195996:NJI196713 MZM195996:MZM196713 MPQ195996:MPQ196713 MFU195996:MFU196713 LVY195996:LVY196713 LMC195996:LMC196713 LCG195996:LCG196713 KSK195996:KSK196713 KIO195996:KIO196713 JYS195996:JYS196713 JOW195996:JOW196713 JFA195996:JFA196713 IVE195996:IVE196713 ILI195996:ILI196713 IBM195996:IBM196713 HRQ195996:HRQ196713 HHU195996:HHU196713 GXY195996:GXY196713 GOC195996:GOC196713 GEG195996:GEG196713 FUK195996:FUK196713 FKO195996:FKO196713 FAS195996:FAS196713 EQW195996:EQW196713 EHA195996:EHA196713 DXE195996:DXE196713 DNI195996:DNI196713 DDM195996:DDM196713 CTQ195996:CTQ196713 CJU195996:CJU196713 BZY195996:BZY196713 BQC195996:BQC196713 BGG195996:BGG196713 AWK195996:AWK196713 AMO195996:AMO196713 ACS195996:ACS196713 SW195996:SW196713 JA195996:JA196713 E195996:E196713 WVM130460:WVM131177 WLQ130460:WLQ131177 WBU130460:WBU131177 VRY130460:VRY131177 VIC130460:VIC131177 UYG130460:UYG131177 UOK130460:UOK131177 UEO130460:UEO131177 TUS130460:TUS131177 TKW130460:TKW131177 TBA130460:TBA131177 SRE130460:SRE131177 SHI130460:SHI131177 RXM130460:RXM131177 RNQ130460:RNQ131177 RDU130460:RDU131177 QTY130460:QTY131177 QKC130460:QKC131177 QAG130460:QAG131177 PQK130460:PQK131177 PGO130460:PGO131177 OWS130460:OWS131177 OMW130460:OMW131177 ODA130460:ODA131177 NTE130460:NTE131177 NJI130460:NJI131177 MZM130460:MZM131177 MPQ130460:MPQ131177 MFU130460:MFU131177 LVY130460:LVY131177 LMC130460:LMC131177 LCG130460:LCG131177 KSK130460:KSK131177 KIO130460:KIO131177 JYS130460:JYS131177 JOW130460:JOW131177 JFA130460:JFA131177 IVE130460:IVE131177 ILI130460:ILI131177 IBM130460:IBM131177 HRQ130460:HRQ131177 HHU130460:HHU131177 GXY130460:GXY131177 GOC130460:GOC131177 GEG130460:GEG131177 FUK130460:FUK131177 FKO130460:FKO131177 FAS130460:FAS131177 EQW130460:EQW131177 EHA130460:EHA131177 DXE130460:DXE131177 DNI130460:DNI131177 DDM130460:DDM131177 CTQ130460:CTQ131177 CJU130460:CJU131177 BZY130460:BZY131177 BQC130460:BQC131177 BGG130460:BGG131177 AWK130460:AWK131177 AMO130460:AMO131177 ACS130460:ACS131177 SW130460:SW131177 JA130460:JA131177 E130460:E131177 WVM64924:WVM65641 WLQ64924:WLQ65641 WBU64924:WBU65641 VRY64924:VRY65641 VIC64924:VIC65641 UYG64924:UYG65641 UOK64924:UOK65641 UEO64924:UEO65641 TUS64924:TUS65641 TKW64924:TKW65641 TBA64924:TBA65641 SRE64924:SRE65641 SHI64924:SHI65641 RXM64924:RXM65641 RNQ64924:RNQ65641 RDU64924:RDU65641 QTY64924:QTY65641 QKC64924:QKC65641 QAG64924:QAG65641 PQK64924:PQK65641 PGO64924:PGO65641 OWS64924:OWS65641 OMW64924:OMW65641 ODA64924:ODA65641 NTE64924:NTE65641 NJI64924:NJI65641 MZM64924:MZM65641 MPQ64924:MPQ65641 MFU64924:MFU65641 LVY64924:LVY65641 LMC64924:LMC65641 LCG64924:LCG65641 KSK64924:KSK65641 KIO64924:KIO65641 JYS64924:JYS65641 JOW64924:JOW65641 JFA64924:JFA65641 IVE64924:IVE65641 ILI64924:ILI65641 IBM64924:IBM65641 HRQ64924:HRQ65641 HHU64924:HHU65641 GXY64924:GXY65641 GOC64924:GOC65641 GEG64924:GEG65641 FUK64924:FUK65641 FKO64924:FKO65641 FAS64924:FAS65641 EQW64924:EQW65641 EHA64924:EHA65641 DXE64924:DXE65641 DNI64924:DNI65641 DDM64924:DDM65641 CTQ64924:CTQ65641 CJU64924:CJU65641 BZY64924:BZY65641 BQC64924:BQC65641 BGG64924:BGG65641 AWK64924:AWK65641 AMO64924:AMO65641 ACS64924:ACS65641 SW64924:SW65641 JA64924:JA65641 E64924:E65641 WVM15:WVM106 WLQ15:WLQ106 WBU15:WBU106 VRY15:VRY106 VIC15:VIC106 UYG15:UYG106 UOK15:UOK106 UEO15:UEO106 TUS15:TUS106 TKW15:TKW106 TBA15:TBA106 SRE15:SRE106 SHI15:SHI106 RXM15:RXM106 RNQ15:RNQ106 RDU15:RDU106 QTY15:QTY106 QKC15:QKC106 QAG15:QAG106 PQK15:PQK106 PGO15:PGO106 OWS15:OWS106 OMW15:OMW106 ODA15:ODA106 NTE15:NTE106 NJI15:NJI106 MZM15:MZM106 MPQ15:MPQ106 MFU15:MFU106 LVY15:LVY106 LMC15:LMC106 LCG15:LCG106 KSK15:KSK106 KIO15:KIO106 JYS15:JYS106 JOW15:JOW106 JFA15:JFA106 IVE15:IVE106 ILI15:ILI106 IBM15:IBM106 HRQ15:HRQ106 HHU15:HHU106 GXY15:GXY106 GOC15:GOC106 GEG15:GEG106 FUK15:FUK106 FKO15:FKO106 FAS15:FAS106 EQW15:EQW106 EHA15:EHA106 DXE15:DXE106 DNI15:DNI106 DDM15:DDM106 CTQ15:CTQ106 CJU15:CJU106 BZY15:BZY106 BQC15:BQC106 BGG15:BGG106 AWK15:AWK106 AMO15:AMO106 ACS15:ACS106 SW15:SW106 JA15:JA106">
      <formula1>$A$113:$A$114</formula1>
    </dataValidation>
    <dataValidation type="list" allowBlank="1" showInputMessage="1" showErrorMessage="1" sqref="P15:P106 WVX982428:WVX983145 WMB982428:WMB983145 WCF982428:WCF983145 VSJ982428:VSJ983145 VIN982428:VIN983145 UYR982428:UYR983145 UOV982428:UOV983145 UEZ982428:UEZ983145 TVD982428:TVD983145 TLH982428:TLH983145 TBL982428:TBL983145 SRP982428:SRP983145 SHT982428:SHT983145 RXX982428:RXX983145 ROB982428:ROB983145 REF982428:REF983145 QUJ982428:QUJ983145 QKN982428:QKN983145 QAR982428:QAR983145 PQV982428:PQV983145 PGZ982428:PGZ983145 OXD982428:OXD983145 ONH982428:ONH983145 ODL982428:ODL983145 NTP982428:NTP983145 NJT982428:NJT983145 MZX982428:MZX983145 MQB982428:MQB983145 MGF982428:MGF983145 LWJ982428:LWJ983145 LMN982428:LMN983145 LCR982428:LCR983145 KSV982428:KSV983145 KIZ982428:KIZ983145 JZD982428:JZD983145 JPH982428:JPH983145 JFL982428:JFL983145 IVP982428:IVP983145 ILT982428:ILT983145 IBX982428:IBX983145 HSB982428:HSB983145 HIF982428:HIF983145 GYJ982428:GYJ983145 GON982428:GON983145 GER982428:GER983145 FUV982428:FUV983145 FKZ982428:FKZ983145 FBD982428:FBD983145 ERH982428:ERH983145 EHL982428:EHL983145 DXP982428:DXP983145 DNT982428:DNT983145 DDX982428:DDX983145 CUB982428:CUB983145 CKF982428:CKF983145 CAJ982428:CAJ983145 BQN982428:BQN983145 BGR982428:BGR983145 AWV982428:AWV983145 AMZ982428:AMZ983145 ADD982428:ADD983145 TH982428:TH983145 JL982428:JL983145 P982428:P983145 WVX916892:WVX917609 WMB916892:WMB917609 WCF916892:WCF917609 VSJ916892:VSJ917609 VIN916892:VIN917609 UYR916892:UYR917609 UOV916892:UOV917609 UEZ916892:UEZ917609 TVD916892:TVD917609 TLH916892:TLH917609 TBL916892:TBL917609 SRP916892:SRP917609 SHT916892:SHT917609 RXX916892:RXX917609 ROB916892:ROB917609 REF916892:REF917609 QUJ916892:QUJ917609 QKN916892:QKN917609 QAR916892:QAR917609 PQV916892:PQV917609 PGZ916892:PGZ917609 OXD916892:OXD917609 ONH916892:ONH917609 ODL916892:ODL917609 NTP916892:NTP917609 NJT916892:NJT917609 MZX916892:MZX917609 MQB916892:MQB917609 MGF916892:MGF917609 LWJ916892:LWJ917609 LMN916892:LMN917609 LCR916892:LCR917609 KSV916892:KSV917609 KIZ916892:KIZ917609 JZD916892:JZD917609 JPH916892:JPH917609 JFL916892:JFL917609 IVP916892:IVP917609 ILT916892:ILT917609 IBX916892:IBX917609 HSB916892:HSB917609 HIF916892:HIF917609 GYJ916892:GYJ917609 GON916892:GON917609 GER916892:GER917609 FUV916892:FUV917609 FKZ916892:FKZ917609 FBD916892:FBD917609 ERH916892:ERH917609 EHL916892:EHL917609 DXP916892:DXP917609 DNT916892:DNT917609 DDX916892:DDX917609 CUB916892:CUB917609 CKF916892:CKF917609 CAJ916892:CAJ917609 BQN916892:BQN917609 BGR916892:BGR917609 AWV916892:AWV917609 AMZ916892:AMZ917609 ADD916892:ADD917609 TH916892:TH917609 JL916892:JL917609 P916892:P917609 WVX851356:WVX852073 WMB851356:WMB852073 WCF851356:WCF852073 VSJ851356:VSJ852073 VIN851356:VIN852073 UYR851356:UYR852073 UOV851356:UOV852073 UEZ851356:UEZ852073 TVD851356:TVD852073 TLH851356:TLH852073 TBL851356:TBL852073 SRP851356:SRP852073 SHT851356:SHT852073 RXX851356:RXX852073 ROB851356:ROB852073 REF851356:REF852073 QUJ851356:QUJ852073 QKN851356:QKN852073 QAR851356:QAR852073 PQV851356:PQV852073 PGZ851356:PGZ852073 OXD851356:OXD852073 ONH851356:ONH852073 ODL851356:ODL852073 NTP851356:NTP852073 NJT851356:NJT852073 MZX851356:MZX852073 MQB851356:MQB852073 MGF851356:MGF852073 LWJ851356:LWJ852073 LMN851356:LMN852073 LCR851356:LCR852073 KSV851356:KSV852073 KIZ851356:KIZ852073 JZD851356:JZD852073 JPH851356:JPH852073 JFL851356:JFL852073 IVP851356:IVP852073 ILT851356:ILT852073 IBX851356:IBX852073 HSB851356:HSB852073 HIF851356:HIF852073 GYJ851356:GYJ852073 GON851356:GON852073 GER851356:GER852073 FUV851356:FUV852073 FKZ851356:FKZ852073 FBD851356:FBD852073 ERH851356:ERH852073 EHL851356:EHL852073 DXP851356:DXP852073 DNT851356:DNT852073 DDX851356:DDX852073 CUB851356:CUB852073 CKF851356:CKF852073 CAJ851356:CAJ852073 BQN851356:BQN852073 BGR851356:BGR852073 AWV851356:AWV852073 AMZ851356:AMZ852073 ADD851356:ADD852073 TH851356:TH852073 JL851356:JL852073 P851356:P852073 WVX785820:WVX786537 WMB785820:WMB786537 WCF785820:WCF786537 VSJ785820:VSJ786537 VIN785820:VIN786537 UYR785820:UYR786537 UOV785820:UOV786537 UEZ785820:UEZ786537 TVD785820:TVD786537 TLH785820:TLH786537 TBL785820:TBL786537 SRP785820:SRP786537 SHT785820:SHT786537 RXX785820:RXX786537 ROB785820:ROB786537 REF785820:REF786537 QUJ785820:QUJ786537 QKN785820:QKN786537 QAR785820:QAR786537 PQV785820:PQV786537 PGZ785820:PGZ786537 OXD785820:OXD786537 ONH785820:ONH786537 ODL785820:ODL786537 NTP785820:NTP786537 NJT785820:NJT786537 MZX785820:MZX786537 MQB785820:MQB786537 MGF785820:MGF786537 LWJ785820:LWJ786537 LMN785820:LMN786537 LCR785820:LCR786537 KSV785820:KSV786537 KIZ785820:KIZ786537 JZD785820:JZD786537 JPH785820:JPH786537 JFL785820:JFL786537 IVP785820:IVP786537 ILT785820:ILT786537 IBX785820:IBX786537 HSB785820:HSB786537 HIF785820:HIF786537 GYJ785820:GYJ786537 GON785820:GON786537 GER785820:GER786537 FUV785820:FUV786537 FKZ785820:FKZ786537 FBD785820:FBD786537 ERH785820:ERH786537 EHL785820:EHL786537 DXP785820:DXP786537 DNT785820:DNT786537 DDX785820:DDX786537 CUB785820:CUB786537 CKF785820:CKF786537 CAJ785820:CAJ786537 BQN785820:BQN786537 BGR785820:BGR786537 AWV785820:AWV786537 AMZ785820:AMZ786537 ADD785820:ADD786537 TH785820:TH786537 JL785820:JL786537 P785820:P786537 WVX720284:WVX721001 WMB720284:WMB721001 WCF720284:WCF721001 VSJ720284:VSJ721001 VIN720284:VIN721001 UYR720284:UYR721001 UOV720284:UOV721001 UEZ720284:UEZ721001 TVD720284:TVD721001 TLH720284:TLH721001 TBL720284:TBL721001 SRP720284:SRP721001 SHT720284:SHT721001 RXX720284:RXX721001 ROB720284:ROB721001 REF720284:REF721001 QUJ720284:QUJ721001 QKN720284:QKN721001 QAR720284:QAR721001 PQV720284:PQV721001 PGZ720284:PGZ721001 OXD720284:OXD721001 ONH720284:ONH721001 ODL720284:ODL721001 NTP720284:NTP721001 NJT720284:NJT721001 MZX720284:MZX721001 MQB720284:MQB721001 MGF720284:MGF721001 LWJ720284:LWJ721001 LMN720284:LMN721001 LCR720284:LCR721001 KSV720284:KSV721001 KIZ720284:KIZ721001 JZD720284:JZD721001 JPH720284:JPH721001 JFL720284:JFL721001 IVP720284:IVP721001 ILT720284:ILT721001 IBX720284:IBX721001 HSB720284:HSB721001 HIF720284:HIF721001 GYJ720284:GYJ721001 GON720284:GON721001 GER720284:GER721001 FUV720284:FUV721001 FKZ720284:FKZ721001 FBD720284:FBD721001 ERH720284:ERH721001 EHL720284:EHL721001 DXP720284:DXP721001 DNT720284:DNT721001 DDX720284:DDX721001 CUB720284:CUB721001 CKF720284:CKF721001 CAJ720284:CAJ721001 BQN720284:BQN721001 BGR720284:BGR721001 AWV720284:AWV721001 AMZ720284:AMZ721001 ADD720284:ADD721001 TH720284:TH721001 JL720284:JL721001 P720284:P721001 WVX654748:WVX655465 WMB654748:WMB655465 WCF654748:WCF655465 VSJ654748:VSJ655465 VIN654748:VIN655465 UYR654748:UYR655465 UOV654748:UOV655465 UEZ654748:UEZ655465 TVD654748:TVD655465 TLH654748:TLH655465 TBL654748:TBL655465 SRP654748:SRP655465 SHT654748:SHT655465 RXX654748:RXX655465 ROB654748:ROB655465 REF654748:REF655465 QUJ654748:QUJ655465 QKN654748:QKN655465 QAR654748:QAR655465 PQV654748:PQV655465 PGZ654748:PGZ655465 OXD654748:OXD655465 ONH654748:ONH655465 ODL654748:ODL655465 NTP654748:NTP655465 NJT654748:NJT655465 MZX654748:MZX655465 MQB654748:MQB655465 MGF654748:MGF655465 LWJ654748:LWJ655465 LMN654748:LMN655465 LCR654748:LCR655465 KSV654748:KSV655465 KIZ654748:KIZ655465 JZD654748:JZD655465 JPH654748:JPH655465 JFL654748:JFL655465 IVP654748:IVP655465 ILT654748:ILT655465 IBX654748:IBX655465 HSB654748:HSB655465 HIF654748:HIF655465 GYJ654748:GYJ655465 GON654748:GON655465 GER654748:GER655465 FUV654748:FUV655465 FKZ654748:FKZ655465 FBD654748:FBD655465 ERH654748:ERH655465 EHL654748:EHL655465 DXP654748:DXP655465 DNT654748:DNT655465 DDX654748:DDX655465 CUB654748:CUB655465 CKF654748:CKF655465 CAJ654748:CAJ655465 BQN654748:BQN655465 BGR654748:BGR655465 AWV654748:AWV655465 AMZ654748:AMZ655465 ADD654748:ADD655465 TH654748:TH655465 JL654748:JL655465 P654748:P655465 WVX589212:WVX589929 WMB589212:WMB589929 WCF589212:WCF589929 VSJ589212:VSJ589929 VIN589212:VIN589929 UYR589212:UYR589929 UOV589212:UOV589929 UEZ589212:UEZ589929 TVD589212:TVD589929 TLH589212:TLH589929 TBL589212:TBL589929 SRP589212:SRP589929 SHT589212:SHT589929 RXX589212:RXX589929 ROB589212:ROB589929 REF589212:REF589929 QUJ589212:QUJ589929 QKN589212:QKN589929 QAR589212:QAR589929 PQV589212:PQV589929 PGZ589212:PGZ589929 OXD589212:OXD589929 ONH589212:ONH589929 ODL589212:ODL589929 NTP589212:NTP589929 NJT589212:NJT589929 MZX589212:MZX589929 MQB589212:MQB589929 MGF589212:MGF589929 LWJ589212:LWJ589929 LMN589212:LMN589929 LCR589212:LCR589929 KSV589212:KSV589929 KIZ589212:KIZ589929 JZD589212:JZD589929 JPH589212:JPH589929 JFL589212:JFL589929 IVP589212:IVP589929 ILT589212:ILT589929 IBX589212:IBX589929 HSB589212:HSB589929 HIF589212:HIF589929 GYJ589212:GYJ589929 GON589212:GON589929 GER589212:GER589929 FUV589212:FUV589929 FKZ589212:FKZ589929 FBD589212:FBD589929 ERH589212:ERH589929 EHL589212:EHL589929 DXP589212:DXP589929 DNT589212:DNT589929 DDX589212:DDX589929 CUB589212:CUB589929 CKF589212:CKF589929 CAJ589212:CAJ589929 BQN589212:BQN589929 BGR589212:BGR589929 AWV589212:AWV589929 AMZ589212:AMZ589929 ADD589212:ADD589929 TH589212:TH589929 JL589212:JL589929 P589212:P589929 WVX523676:WVX524393 WMB523676:WMB524393 WCF523676:WCF524393 VSJ523676:VSJ524393 VIN523676:VIN524393 UYR523676:UYR524393 UOV523676:UOV524393 UEZ523676:UEZ524393 TVD523676:TVD524393 TLH523676:TLH524393 TBL523676:TBL524393 SRP523676:SRP524393 SHT523676:SHT524393 RXX523676:RXX524393 ROB523676:ROB524393 REF523676:REF524393 QUJ523676:QUJ524393 QKN523676:QKN524393 QAR523676:QAR524393 PQV523676:PQV524393 PGZ523676:PGZ524393 OXD523676:OXD524393 ONH523676:ONH524393 ODL523676:ODL524393 NTP523676:NTP524393 NJT523676:NJT524393 MZX523676:MZX524393 MQB523676:MQB524393 MGF523676:MGF524393 LWJ523676:LWJ524393 LMN523676:LMN524393 LCR523676:LCR524393 KSV523676:KSV524393 KIZ523676:KIZ524393 JZD523676:JZD524393 JPH523676:JPH524393 JFL523676:JFL524393 IVP523676:IVP524393 ILT523676:ILT524393 IBX523676:IBX524393 HSB523676:HSB524393 HIF523676:HIF524393 GYJ523676:GYJ524393 GON523676:GON524393 GER523676:GER524393 FUV523676:FUV524393 FKZ523676:FKZ524393 FBD523676:FBD524393 ERH523676:ERH524393 EHL523676:EHL524393 DXP523676:DXP524393 DNT523676:DNT524393 DDX523676:DDX524393 CUB523676:CUB524393 CKF523676:CKF524393 CAJ523676:CAJ524393 BQN523676:BQN524393 BGR523676:BGR524393 AWV523676:AWV524393 AMZ523676:AMZ524393 ADD523676:ADD524393 TH523676:TH524393 JL523676:JL524393 P523676:P524393 WVX458140:WVX458857 WMB458140:WMB458857 WCF458140:WCF458857 VSJ458140:VSJ458857 VIN458140:VIN458857 UYR458140:UYR458857 UOV458140:UOV458857 UEZ458140:UEZ458857 TVD458140:TVD458857 TLH458140:TLH458857 TBL458140:TBL458857 SRP458140:SRP458857 SHT458140:SHT458857 RXX458140:RXX458857 ROB458140:ROB458857 REF458140:REF458857 QUJ458140:QUJ458857 QKN458140:QKN458857 QAR458140:QAR458857 PQV458140:PQV458857 PGZ458140:PGZ458857 OXD458140:OXD458857 ONH458140:ONH458857 ODL458140:ODL458857 NTP458140:NTP458857 NJT458140:NJT458857 MZX458140:MZX458857 MQB458140:MQB458857 MGF458140:MGF458857 LWJ458140:LWJ458857 LMN458140:LMN458857 LCR458140:LCR458857 KSV458140:KSV458857 KIZ458140:KIZ458857 JZD458140:JZD458857 JPH458140:JPH458857 JFL458140:JFL458857 IVP458140:IVP458857 ILT458140:ILT458857 IBX458140:IBX458857 HSB458140:HSB458857 HIF458140:HIF458857 GYJ458140:GYJ458857 GON458140:GON458857 GER458140:GER458857 FUV458140:FUV458857 FKZ458140:FKZ458857 FBD458140:FBD458857 ERH458140:ERH458857 EHL458140:EHL458857 DXP458140:DXP458857 DNT458140:DNT458857 DDX458140:DDX458857 CUB458140:CUB458857 CKF458140:CKF458857 CAJ458140:CAJ458857 BQN458140:BQN458857 BGR458140:BGR458857 AWV458140:AWV458857 AMZ458140:AMZ458857 ADD458140:ADD458857 TH458140:TH458857 JL458140:JL458857 P458140:P458857 WVX392604:WVX393321 WMB392604:WMB393321 WCF392604:WCF393321 VSJ392604:VSJ393321 VIN392604:VIN393321 UYR392604:UYR393321 UOV392604:UOV393321 UEZ392604:UEZ393321 TVD392604:TVD393321 TLH392604:TLH393321 TBL392604:TBL393321 SRP392604:SRP393321 SHT392604:SHT393321 RXX392604:RXX393321 ROB392604:ROB393321 REF392604:REF393321 QUJ392604:QUJ393321 QKN392604:QKN393321 QAR392604:QAR393321 PQV392604:PQV393321 PGZ392604:PGZ393321 OXD392604:OXD393321 ONH392604:ONH393321 ODL392604:ODL393321 NTP392604:NTP393321 NJT392604:NJT393321 MZX392604:MZX393321 MQB392604:MQB393321 MGF392604:MGF393321 LWJ392604:LWJ393321 LMN392604:LMN393321 LCR392604:LCR393321 KSV392604:KSV393321 KIZ392604:KIZ393321 JZD392604:JZD393321 JPH392604:JPH393321 JFL392604:JFL393321 IVP392604:IVP393321 ILT392604:ILT393321 IBX392604:IBX393321 HSB392604:HSB393321 HIF392604:HIF393321 GYJ392604:GYJ393321 GON392604:GON393321 GER392604:GER393321 FUV392604:FUV393321 FKZ392604:FKZ393321 FBD392604:FBD393321 ERH392604:ERH393321 EHL392604:EHL393321 DXP392604:DXP393321 DNT392604:DNT393321 DDX392604:DDX393321 CUB392604:CUB393321 CKF392604:CKF393321 CAJ392604:CAJ393321 BQN392604:BQN393321 BGR392604:BGR393321 AWV392604:AWV393321 AMZ392604:AMZ393321 ADD392604:ADD393321 TH392604:TH393321 JL392604:JL393321 P392604:P393321 WVX327068:WVX327785 WMB327068:WMB327785 WCF327068:WCF327785 VSJ327068:VSJ327785 VIN327068:VIN327785 UYR327068:UYR327785 UOV327068:UOV327785 UEZ327068:UEZ327785 TVD327068:TVD327785 TLH327068:TLH327785 TBL327068:TBL327785 SRP327068:SRP327785 SHT327068:SHT327785 RXX327068:RXX327785 ROB327068:ROB327785 REF327068:REF327785 QUJ327068:QUJ327785 QKN327068:QKN327785 QAR327068:QAR327785 PQV327068:PQV327785 PGZ327068:PGZ327785 OXD327068:OXD327785 ONH327068:ONH327785 ODL327068:ODL327785 NTP327068:NTP327785 NJT327068:NJT327785 MZX327068:MZX327785 MQB327068:MQB327785 MGF327068:MGF327785 LWJ327068:LWJ327785 LMN327068:LMN327785 LCR327068:LCR327785 KSV327068:KSV327785 KIZ327068:KIZ327785 JZD327068:JZD327785 JPH327068:JPH327785 JFL327068:JFL327785 IVP327068:IVP327785 ILT327068:ILT327785 IBX327068:IBX327785 HSB327068:HSB327785 HIF327068:HIF327785 GYJ327068:GYJ327785 GON327068:GON327785 GER327068:GER327785 FUV327068:FUV327785 FKZ327068:FKZ327785 FBD327068:FBD327785 ERH327068:ERH327785 EHL327068:EHL327785 DXP327068:DXP327785 DNT327068:DNT327785 DDX327068:DDX327785 CUB327068:CUB327785 CKF327068:CKF327785 CAJ327068:CAJ327785 BQN327068:BQN327785 BGR327068:BGR327785 AWV327068:AWV327785 AMZ327068:AMZ327785 ADD327068:ADD327785 TH327068:TH327785 JL327068:JL327785 P327068:P327785 WVX261532:WVX262249 WMB261532:WMB262249 WCF261532:WCF262249 VSJ261532:VSJ262249 VIN261532:VIN262249 UYR261532:UYR262249 UOV261532:UOV262249 UEZ261532:UEZ262249 TVD261532:TVD262249 TLH261532:TLH262249 TBL261532:TBL262249 SRP261532:SRP262249 SHT261532:SHT262249 RXX261532:RXX262249 ROB261532:ROB262249 REF261532:REF262249 QUJ261532:QUJ262249 QKN261532:QKN262249 QAR261532:QAR262249 PQV261532:PQV262249 PGZ261532:PGZ262249 OXD261532:OXD262249 ONH261532:ONH262249 ODL261532:ODL262249 NTP261532:NTP262249 NJT261532:NJT262249 MZX261532:MZX262249 MQB261532:MQB262249 MGF261532:MGF262249 LWJ261532:LWJ262249 LMN261532:LMN262249 LCR261532:LCR262249 KSV261532:KSV262249 KIZ261532:KIZ262249 JZD261532:JZD262249 JPH261532:JPH262249 JFL261532:JFL262249 IVP261532:IVP262249 ILT261532:ILT262249 IBX261532:IBX262249 HSB261532:HSB262249 HIF261532:HIF262249 GYJ261532:GYJ262249 GON261532:GON262249 GER261532:GER262249 FUV261532:FUV262249 FKZ261532:FKZ262249 FBD261532:FBD262249 ERH261532:ERH262249 EHL261532:EHL262249 DXP261532:DXP262249 DNT261532:DNT262249 DDX261532:DDX262249 CUB261532:CUB262249 CKF261532:CKF262249 CAJ261532:CAJ262249 BQN261532:BQN262249 BGR261532:BGR262249 AWV261532:AWV262249 AMZ261532:AMZ262249 ADD261532:ADD262249 TH261532:TH262249 JL261532:JL262249 P261532:P262249 WVX195996:WVX196713 WMB195996:WMB196713 WCF195996:WCF196713 VSJ195996:VSJ196713 VIN195996:VIN196713 UYR195996:UYR196713 UOV195996:UOV196713 UEZ195996:UEZ196713 TVD195996:TVD196713 TLH195996:TLH196713 TBL195996:TBL196713 SRP195996:SRP196713 SHT195996:SHT196713 RXX195996:RXX196713 ROB195996:ROB196713 REF195996:REF196713 QUJ195996:QUJ196713 QKN195996:QKN196713 QAR195996:QAR196713 PQV195996:PQV196713 PGZ195996:PGZ196713 OXD195996:OXD196713 ONH195996:ONH196713 ODL195996:ODL196713 NTP195996:NTP196713 NJT195996:NJT196713 MZX195996:MZX196713 MQB195996:MQB196713 MGF195996:MGF196713 LWJ195996:LWJ196713 LMN195996:LMN196713 LCR195996:LCR196713 KSV195996:KSV196713 KIZ195996:KIZ196713 JZD195996:JZD196713 JPH195996:JPH196713 JFL195996:JFL196713 IVP195996:IVP196713 ILT195996:ILT196713 IBX195996:IBX196713 HSB195996:HSB196713 HIF195996:HIF196713 GYJ195996:GYJ196713 GON195996:GON196713 GER195996:GER196713 FUV195996:FUV196713 FKZ195996:FKZ196713 FBD195996:FBD196713 ERH195996:ERH196713 EHL195996:EHL196713 DXP195996:DXP196713 DNT195996:DNT196713 DDX195996:DDX196713 CUB195996:CUB196713 CKF195996:CKF196713 CAJ195996:CAJ196713 BQN195996:BQN196713 BGR195996:BGR196713 AWV195996:AWV196713 AMZ195996:AMZ196713 ADD195996:ADD196713 TH195996:TH196713 JL195996:JL196713 P195996:P196713 WVX130460:WVX131177 WMB130460:WMB131177 WCF130460:WCF131177 VSJ130460:VSJ131177 VIN130460:VIN131177 UYR130460:UYR131177 UOV130460:UOV131177 UEZ130460:UEZ131177 TVD130460:TVD131177 TLH130460:TLH131177 TBL130460:TBL131177 SRP130460:SRP131177 SHT130460:SHT131177 RXX130460:RXX131177 ROB130460:ROB131177 REF130460:REF131177 QUJ130460:QUJ131177 QKN130460:QKN131177 QAR130460:QAR131177 PQV130460:PQV131177 PGZ130460:PGZ131177 OXD130460:OXD131177 ONH130460:ONH131177 ODL130460:ODL131177 NTP130460:NTP131177 NJT130460:NJT131177 MZX130460:MZX131177 MQB130460:MQB131177 MGF130460:MGF131177 LWJ130460:LWJ131177 LMN130460:LMN131177 LCR130460:LCR131177 KSV130460:KSV131177 KIZ130460:KIZ131177 JZD130460:JZD131177 JPH130460:JPH131177 JFL130460:JFL131177 IVP130460:IVP131177 ILT130460:ILT131177 IBX130460:IBX131177 HSB130460:HSB131177 HIF130460:HIF131177 GYJ130460:GYJ131177 GON130460:GON131177 GER130460:GER131177 FUV130460:FUV131177 FKZ130460:FKZ131177 FBD130460:FBD131177 ERH130460:ERH131177 EHL130460:EHL131177 DXP130460:DXP131177 DNT130460:DNT131177 DDX130460:DDX131177 CUB130460:CUB131177 CKF130460:CKF131177 CAJ130460:CAJ131177 BQN130460:BQN131177 BGR130460:BGR131177 AWV130460:AWV131177 AMZ130460:AMZ131177 ADD130460:ADD131177 TH130460:TH131177 JL130460:JL131177 P130460:P131177 WVX64924:WVX65641 WMB64924:WMB65641 WCF64924:WCF65641 VSJ64924:VSJ65641 VIN64924:VIN65641 UYR64924:UYR65641 UOV64924:UOV65641 UEZ64924:UEZ65641 TVD64924:TVD65641 TLH64924:TLH65641 TBL64924:TBL65641 SRP64924:SRP65641 SHT64924:SHT65641 RXX64924:RXX65641 ROB64924:ROB65641 REF64924:REF65641 QUJ64924:QUJ65641 QKN64924:QKN65641 QAR64924:QAR65641 PQV64924:PQV65641 PGZ64924:PGZ65641 OXD64924:OXD65641 ONH64924:ONH65641 ODL64924:ODL65641 NTP64924:NTP65641 NJT64924:NJT65641 MZX64924:MZX65641 MQB64924:MQB65641 MGF64924:MGF65641 LWJ64924:LWJ65641 LMN64924:LMN65641 LCR64924:LCR65641 KSV64924:KSV65641 KIZ64924:KIZ65641 JZD64924:JZD65641 JPH64924:JPH65641 JFL64924:JFL65641 IVP64924:IVP65641 ILT64924:ILT65641 IBX64924:IBX65641 HSB64924:HSB65641 HIF64924:HIF65641 GYJ64924:GYJ65641 GON64924:GON65641 GER64924:GER65641 FUV64924:FUV65641 FKZ64924:FKZ65641 FBD64924:FBD65641 ERH64924:ERH65641 EHL64924:EHL65641 DXP64924:DXP65641 DNT64924:DNT65641 DDX64924:DDX65641 CUB64924:CUB65641 CKF64924:CKF65641 CAJ64924:CAJ65641 BQN64924:BQN65641 BGR64924:BGR65641 AWV64924:AWV65641 AMZ64924:AMZ65641 ADD64924:ADD65641 TH64924:TH65641 JL64924:JL65641 P64924:P65641 WVX15:WVX106 WMB15:WMB106 WCF15:WCF106 VSJ15:VSJ106 VIN15:VIN106 UYR15:UYR106 UOV15:UOV106 UEZ15:UEZ106 TVD15:TVD106 TLH15:TLH106 TBL15:TBL106 SRP15:SRP106 SHT15:SHT106 RXX15:RXX106 ROB15:ROB106 REF15:REF106 QUJ15:QUJ106 QKN15:QKN106 QAR15:QAR106 PQV15:PQV106 PGZ15:PGZ106 OXD15:OXD106 ONH15:ONH106 ODL15:ODL106 NTP15:NTP106 NJT15:NJT106 MZX15:MZX106 MQB15:MQB106 MGF15:MGF106 LWJ15:LWJ106 LMN15:LMN106 LCR15:LCR106 KSV15:KSV106 KIZ15:KIZ106 JZD15:JZD106 JPH15:JPH106 JFL15:JFL106 IVP15:IVP106 ILT15:ILT106 IBX15:IBX106 HSB15:HSB106 HIF15:HIF106 GYJ15:GYJ106 GON15:GON106 GER15:GER106 FUV15:FUV106 FKZ15:FKZ106 FBD15:FBD106 ERH15:ERH106 EHL15:EHL106 DXP15:DXP106 DNT15:DNT106 DDX15:DDX106 CUB15:CUB106 CKF15:CKF106 CAJ15:CAJ106 BQN15:BQN106 BGR15:BGR106 AWV15:AWV106 AMZ15:AMZ106 ADD15:ADD106 TH15:TH106 JL15:JL106">
      <formula1>$A$146:$A$178</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A15:A106 WVI982428:WVI983146 WLM982428:WLM983146 WBQ982428:WBQ983146 VRU982428:VRU983146 VHY982428:VHY983146 UYC982428:UYC983146 UOG982428:UOG983146 UEK982428:UEK983146 TUO982428:TUO983146 TKS982428:TKS983146 TAW982428:TAW983146 SRA982428:SRA983146 SHE982428:SHE983146 RXI982428:RXI983146 RNM982428:RNM983146 RDQ982428:RDQ983146 QTU982428:QTU983146 QJY982428:QJY983146 QAC982428:QAC983146 PQG982428:PQG983146 PGK982428:PGK983146 OWO982428:OWO983146 OMS982428:OMS983146 OCW982428:OCW983146 NTA982428:NTA983146 NJE982428:NJE983146 MZI982428:MZI983146 MPM982428:MPM983146 MFQ982428:MFQ983146 LVU982428:LVU983146 LLY982428:LLY983146 LCC982428:LCC983146 KSG982428:KSG983146 KIK982428:KIK983146 JYO982428:JYO983146 JOS982428:JOS983146 JEW982428:JEW983146 IVA982428:IVA983146 ILE982428:ILE983146 IBI982428:IBI983146 HRM982428:HRM983146 HHQ982428:HHQ983146 GXU982428:GXU983146 GNY982428:GNY983146 GEC982428:GEC983146 FUG982428:FUG983146 FKK982428:FKK983146 FAO982428:FAO983146 EQS982428:EQS983146 EGW982428:EGW983146 DXA982428:DXA983146 DNE982428:DNE983146 DDI982428:DDI983146 CTM982428:CTM983146 CJQ982428:CJQ983146 BZU982428:BZU983146 BPY982428:BPY983146 BGC982428:BGC983146 AWG982428:AWG983146 AMK982428:AMK983146 ACO982428:ACO983146 SS982428:SS983146 IW982428:IW983146 A982428:A983146 WVI916892:WVI917610 WLM916892:WLM917610 WBQ916892:WBQ917610 VRU916892:VRU917610 VHY916892:VHY917610 UYC916892:UYC917610 UOG916892:UOG917610 UEK916892:UEK917610 TUO916892:TUO917610 TKS916892:TKS917610 TAW916892:TAW917610 SRA916892:SRA917610 SHE916892:SHE917610 RXI916892:RXI917610 RNM916892:RNM917610 RDQ916892:RDQ917610 QTU916892:QTU917610 QJY916892:QJY917610 QAC916892:QAC917610 PQG916892:PQG917610 PGK916892:PGK917610 OWO916892:OWO917610 OMS916892:OMS917610 OCW916892:OCW917610 NTA916892:NTA917610 NJE916892:NJE917610 MZI916892:MZI917610 MPM916892:MPM917610 MFQ916892:MFQ917610 LVU916892:LVU917610 LLY916892:LLY917610 LCC916892:LCC917610 KSG916892:KSG917610 KIK916892:KIK917610 JYO916892:JYO917610 JOS916892:JOS917610 JEW916892:JEW917610 IVA916892:IVA917610 ILE916892:ILE917610 IBI916892:IBI917610 HRM916892:HRM917610 HHQ916892:HHQ917610 GXU916892:GXU917610 GNY916892:GNY917610 GEC916892:GEC917610 FUG916892:FUG917610 FKK916892:FKK917610 FAO916892:FAO917610 EQS916892:EQS917610 EGW916892:EGW917610 DXA916892:DXA917610 DNE916892:DNE917610 DDI916892:DDI917610 CTM916892:CTM917610 CJQ916892:CJQ917610 BZU916892:BZU917610 BPY916892:BPY917610 BGC916892:BGC917610 AWG916892:AWG917610 AMK916892:AMK917610 ACO916892:ACO917610 SS916892:SS917610 IW916892:IW917610 A916892:A917610 WVI851356:WVI852074 WLM851356:WLM852074 WBQ851356:WBQ852074 VRU851356:VRU852074 VHY851356:VHY852074 UYC851356:UYC852074 UOG851356:UOG852074 UEK851356:UEK852074 TUO851356:TUO852074 TKS851356:TKS852074 TAW851356:TAW852074 SRA851356:SRA852074 SHE851356:SHE852074 RXI851356:RXI852074 RNM851356:RNM852074 RDQ851356:RDQ852074 QTU851356:QTU852074 QJY851356:QJY852074 QAC851356:QAC852074 PQG851356:PQG852074 PGK851356:PGK852074 OWO851356:OWO852074 OMS851356:OMS852074 OCW851356:OCW852074 NTA851356:NTA852074 NJE851356:NJE852074 MZI851356:MZI852074 MPM851356:MPM852074 MFQ851356:MFQ852074 LVU851356:LVU852074 LLY851356:LLY852074 LCC851356:LCC852074 KSG851356:KSG852074 KIK851356:KIK852074 JYO851356:JYO852074 JOS851356:JOS852074 JEW851356:JEW852074 IVA851356:IVA852074 ILE851356:ILE852074 IBI851356:IBI852074 HRM851356:HRM852074 HHQ851356:HHQ852074 GXU851356:GXU852074 GNY851356:GNY852074 GEC851356:GEC852074 FUG851356:FUG852074 FKK851356:FKK852074 FAO851356:FAO852074 EQS851356:EQS852074 EGW851356:EGW852074 DXA851356:DXA852074 DNE851356:DNE852074 DDI851356:DDI852074 CTM851356:CTM852074 CJQ851356:CJQ852074 BZU851356:BZU852074 BPY851356:BPY852074 BGC851356:BGC852074 AWG851356:AWG852074 AMK851356:AMK852074 ACO851356:ACO852074 SS851356:SS852074 IW851356:IW852074 A851356:A852074 WVI785820:WVI786538 WLM785820:WLM786538 WBQ785820:WBQ786538 VRU785820:VRU786538 VHY785820:VHY786538 UYC785820:UYC786538 UOG785820:UOG786538 UEK785820:UEK786538 TUO785820:TUO786538 TKS785820:TKS786538 TAW785820:TAW786538 SRA785820:SRA786538 SHE785820:SHE786538 RXI785820:RXI786538 RNM785820:RNM786538 RDQ785820:RDQ786538 QTU785820:QTU786538 QJY785820:QJY786538 QAC785820:QAC786538 PQG785820:PQG786538 PGK785820:PGK786538 OWO785820:OWO786538 OMS785820:OMS786538 OCW785820:OCW786538 NTA785820:NTA786538 NJE785820:NJE786538 MZI785820:MZI786538 MPM785820:MPM786538 MFQ785820:MFQ786538 LVU785820:LVU786538 LLY785820:LLY786538 LCC785820:LCC786538 KSG785820:KSG786538 KIK785820:KIK786538 JYO785820:JYO786538 JOS785820:JOS786538 JEW785820:JEW786538 IVA785820:IVA786538 ILE785820:ILE786538 IBI785820:IBI786538 HRM785820:HRM786538 HHQ785820:HHQ786538 GXU785820:GXU786538 GNY785820:GNY786538 GEC785820:GEC786538 FUG785820:FUG786538 FKK785820:FKK786538 FAO785820:FAO786538 EQS785820:EQS786538 EGW785820:EGW786538 DXA785820:DXA786538 DNE785820:DNE786538 DDI785820:DDI786538 CTM785820:CTM786538 CJQ785820:CJQ786538 BZU785820:BZU786538 BPY785820:BPY786538 BGC785820:BGC786538 AWG785820:AWG786538 AMK785820:AMK786538 ACO785820:ACO786538 SS785820:SS786538 IW785820:IW786538 A785820:A786538 WVI720284:WVI721002 WLM720284:WLM721002 WBQ720284:WBQ721002 VRU720284:VRU721002 VHY720284:VHY721002 UYC720284:UYC721002 UOG720284:UOG721002 UEK720284:UEK721002 TUO720284:TUO721002 TKS720284:TKS721002 TAW720284:TAW721002 SRA720284:SRA721002 SHE720284:SHE721002 RXI720284:RXI721002 RNM720284:RNM721002 RDQ720284:RDQ721002 QTU720284:QTU721002 QJY720284:QJY721002 QAC720284:QAC721002 PQG720284:PQG721002 PGK720284:PGK721002 OWO720284:OWO721002 OMS720284:OMS721002 OCW720284:OCW721002 NTA720284:NTA721002 NJE720284:NJE721002 MZI720284:MZI721002 MPM720284:MPM721002 MFQ720284:MFQ721002 LVU720284:LVU721002 LLY720284:LLY721002 LCC720284:LCC721002 KSG720284:KSG721002 KIK720284:KIK721002 JYO720284:JYO721002 JOS720284:JOS721002 JEW720284:JEW721002 IVA720284:IVA721002 ILE720284:ILE721002 IBI720284:IBI721002 HRM720284:HRM721002 HHQ720284:HHQ721002 GXU720284:GXU721002 GNY720284:GNY721002 GEC720284:GEC721002 FUG720284:FUG721002 FKK720284:FKK721002 FAO720284:FAO721002 EQS720284:EQS721002 EGW720284:EGW721002 DXA720284:DXA721002 DNE720284:DNE721002 DDI720284:DDI721002 CTM720284:CTM721002 CJQ720284:CJQ721002 BZU720284:BZU721002 BPY720284:BPY721002 BGC720284:BGC721002 AWG720284:AWG721002 AMK720284:AMK721002 ACO720284:ACO721002 SS720284:SS721002 IW720284:IW721002 A720284:A721002 WVI654748:WVI655466 WLM654748:WLM655466 WBQ654748:WBQ655466 VRU654748:VRU655466 VHY654748:VHY655466 UYC654748:UYC655466 UOG654748:UOG655466 UEK654748:UEK655466 TUO654748:TUO655466 TKS654748:TKS655466 TAW654748:TAW655466 SRA654748:SRA655466 SHE654748:SHE655466 RXI654748:RXI655466 RNM654748:RNM655466 RDQ654748:RDQ655466 QTU654748:QTU655466 QJY654748:QJY655466 QAC654748:QAC655466 PQG654748:PQG655466 PGK654748:PGK655466 OWO654748:OWO655466 OMS654748:OMS655466 OCW654748:OCW655466 NTA654748:NTA655466 NJE654748:NJE655466 MZI654748:MZI655466 MPM654748:MPM655466 MFQ654748:MFQ655466 LVU654748:LVU655466 LLY654748:LLY655466 LCC654748:LCC655466 KSG654748:KSG655466 KIK654748:KIK655466 JYO654748:JYO655466 JOS654748:JOS655466 JEW654748:JEW655466 IVA654748:IVA655466 ILE654748:ILE655466 IBI654748:IBI655466 HRM654748:HRM655466 HHQ654748:HHQ655466 GXU654748:GXU655466 GNY654748:GNY655466 GEC654748:GEC655466 FUG654748:FUG655466 FKK654748:FKK655466 FAO654748:FAO655466 EQS654748:EQS655466 EGW654748:EGW655466 DXA654748:DXA655466 DNE654748:DNE655466 DDI654748:DDI655466 CTM654748:CTM655466 CJQ654748:CJQ655466 BZU654748:BZU655466 BPY654748:BPY655466 BGC654748:BGC655466 AWG654748:AWG655466 AMK654748:AMK655466 ACO654748:ACO655466 SS654748:SS655466 IW654748:IW655466 A654748:A655466 WVI589212:WVI589930 WLM589212:WLM589930 WBQ589212:WBQ589930 VRU589212:VRU589930 VHY589212:VHY589930 UYC589212:UYC589930 UOG589212:UOG589930 UEK589212:UEK589930 TUO589212:TUO589930 TKS589212:TKS589930 TAW589212:TAW589930 SRA589212:SRA589930 SHE589212:SHE589930 RXI589212:RXI589930 RNM589212:RNM589930 RDQ589212:RDQ589930 QTU589212:QTU589930 QJY589212:QJY589930 QAC589212:QAC589930 PQG589212:PQG589930 PGK589212:PGK589930 OWO589212:OWO589930 OMS589212:OMS589930 OCW589212:OCW589930 NTA589212:NTA589930 NJE589212:NJE589930 MZI589212:MZI589930 MPM589212:MPM589930 MFQ589212:MFQ589930 LVU589212:LVU589930 LLY589212:LLY589930 LCC589212:LCC589930 KSG589212:KSG589930 KIK589212:KIK589930 JYO589212:JYO589930 JOS589212:JOS589930 JEW589212:JEW589930 IVA589212:IVA589930 ILE589212:ILE589930 IBI589212:IBI589930 HRM589212:HRM589930 HHQ589212:HHQ589930 GXU589212:GXU589930 GNY589212:GNY589930 GEC589212:GEC589930 FUG589212:FUG589930 FKK589212:FKK589930 FAO589212:FAO589930 EQS589212:EQS589930 EGW589212:EGW589930 DXA589212:DXA589930 DNE589212:DNE589930 DDI589212:DDI589930 CTM589212:CTM589930 CJQ589212:CJQ589930 BZU589212:BZU589930 BPY589212:BPY589930 BGC589212:BGC589930 AWG589212:AWG589930 AMK589212:AMK589930 ACO589212:ACO589930 SS589212:SS589930 IW589212:IW589930 A589212:A589930 WVI523676:WVI524394 WLM523676:WLM524394 WBQ523676:WBQ524394 VRU523676:VRU524394 VHY523676:VHY524394 UYC523676:UYC524394 UOG523676:UOG524394 UEK523676:UEK524394 TUO523676:TUO524394 TKS523676:TKS524394 TAW523676:TAW524394 SRA523676:SRA524394 SHE523676:SHE524394 RXI523676:RXI524394 RNM523676:RNM524394 RDQ523676:RDQ524394 QTU523676:QTU524394 QJY523676:QJY524394 QAC523676:QAC524394 PQG523676:PQG524394 PGK523676:PGK524394 OWO523676:OWO524394 OMS523676:OMS524394 OCW523676:OCW524394 NTA523676:NTA524394 NJE523676:NJE524394 MZI523676:MZI524394 MPM523676:MPM524394 MFQ523676:MFQ524394 LVU523676:LVU524394 LLY523676:LLY524394 LCC523676:LCC524394 KSG523676:KSG524394 KIK523676:KIK524394 JYO523676:JYO524394 JOS523676:JOS524394 JEW523676:JEW524394 IVA523676:IVA524394 ILE523676:ILE524394 IBI523676:IBI524394 HRM523676:HRM524394 HHQ523676:HHQ524394 GXU523676:GXU524394 GNY523676:GNY524394 GEC523676:GEC524394 FUG523676:FUG524394 FKK523676:FKK524394 FAO523676:FAO524394 EQS523676:EQS524394 EGW523676:EGW524394 DXA523676:DXA524394 DNE523676:DNE524394 DDI523676:DDI524394 CTM523676:CTM524394 CJQ523676:CJQ524394 BZU523676:BZU524394 BPY523676:BPY524394 BGC523676:BGC524394 AWG523676:AWG524394 AMK523676:AMK524394 ACO523676:ACO524394 SS523676:SS524394 IW523676:IW524394 A523676:A524394 WVI458140:WVI458858 WLM458140:WLM458858 WBQ458140:WBQ458858 VRU458140:VRU458858 VHY458140:VHY458858 UYC458140:UYC458858 UOG458140:UOG458858 UEK458140:UEK458858 TUO458140:TUO458858 TKS458140:TKS458858 TAW458140:TAW458858 SRA458140:SRA458858 SHE458140:SHE458858 RXI458140:RXI458858 RNM458140:RNM458858 RDQ458140:RDQ458858 QTU458140:QTU458858 QJY458140:QJY458858 QAC458140:QAC458858 PQG458140:PQG458858 PGK458140:PGK458858 OWO458140:OWO458858 OMS458140:OMS458858 OCW458140:OCW458858 NTA458140:NTA458858 NJE458140:NJE458858 MZI458140:MZI458858 MPM458140:MPM458858 MFQ458140:MFQ458858 LVU458140:LVU458858 LLY458140:LLY458858 LCC458140:LCC458858 KSG458140:KSG458858 KIK458140:KIK458858 JYO458140:JYO458858 JOS458140:JOS458858 JEW458140:JEW458858 IVA458140:IVA458858 ILE458140:ILE458858 IBI458140:IBI458858 HRM458140:HRM458858 HHQ458140:HHQ458858 GXU458140:GXU458858 GNY458140:GNY458858 GEC458140:GEC458858 FUG458140:FUG458858 FKK458140:FKK458858 FAO458140:FAO458858 EQS458140:EQS458858 EGW458140:EGW458858 DXA458140:DXA458858 DNE458140:DNE458858 DDI458140:DDI458858 CTM458140:CTM458858 CJQ458140:CJQ458858 BZU458140:BZU458858 BPY458140:BPY458858 BGC458140:BGC458858 AWG458140:AWG458858 AMK458140:AMK458858 ACO458140:ACO458858 SS458140:SS458858 IW458140:IW458858 A458140:A458858 WVI392604:WVI393322 WLM392604:WLM393322 WBQ392604:WBQ393322 VRU392604:VRU393322 VHY392604:VHY393322 UYC392604:UYC393322 UOG392604:UOG393322 UEK392604:UEK393322 TUO392604:TUO393322 TKS392604:TKS393322 TAW392604:TAW393322 SRA392604:SRA393322 SHE392604:SHE393322 RXI392604:RXI393322 RNM392604:RNM393322 RDQ392604:RDQ393322 QTU392604:QTU393322 QJY392604:QJY393322 QAC392604:QAC393322 PQG392604:PQG393322 PGK392604:PGK393322 OWO392604:OWO393322 OMS392604:OMS393322 OCW392604:OCW393322 NTA392604:NTA393322 NJE392604:NJE393322 MZI392604:MZI393322 MPM392604:MPM393322 MFQ392604:MFQ393322 LVU392604:LVU393322 LLY392604:LLY393322 LCC392604:LCC393322 KSG392604:KSG393322 KIK392604:KIK393322 JYO392604:JYO393322 JOS392604:JOS393322 JEW392604:JEW393322 IVA392604:IVA393322 ILE392604:ILE393322 IBI392604:IBI393322 HRM392604:HRM393322 HHQ392604:HHQ393322 GXU392604:GXU393322 GNY392604:GNY393322 GEC392604:GEC393322 FUG392604:FUG393322 FKK392604:FKK393322 FAO392604:FAO393322 EQS392604:EQS393322 EGW392604:EGW393322 DXA392604:DXA393322 DNE392604:DNE393322 DDI392604:DDI393322 CTM392604:CTM393322 CJQ392604:CJQ393322 BZU392604:BZU393322 BPY392604:BPY393322 BGC392604:BGC393322 AWG392604:AWG393322 AMK392604:AMK393322 ACO392604:ACO393322 SS392604:SS393322 IW392604:IW393322 A392604:A393322 WVI327068:WVI327786 WLM327068:WLM327786 WBQ327068:WBQ327786 VRU327068:VRU327786 VHY327068:VHY327786 UYC327068:UYC327786 UOG327068:UOG327786 UEK327068:UEK327786 TUO327068:TUO327786 TKS327068:TKS327786 TAW327068:TAW327786 SRA327068:SRA327786 SHE327068:SHE327786 RXI327068:RXI327786 RNM327068:RNM327786 RDQ327068:RDQ327786 QTU327068:QTU327786 QJY327068:QJY327786 QAC327068:QAC327786 PQG327068:PQG327786 PGK327068:PGK327786 OWO327068:OWO327786 OMS327068:OMS327786 OCW327068:OCW327786 NTA327068:NTA327786 NJE327068:NJE327786 MZI327068:MZI327786 MPM327068:MPM327786 MFQ327068:MFQ327786 LVU327068:LVU327786 LLY327068:LLY327786 LCC327068:LCC327786 KSG327068:KSG327786 KIK327068:KIK327786 JYO327068:JYO327786 JOS327068:JOS327786 JEW327068:JEW327786 IVA327068:IVA327786 ILE327068:ILE327786 IBI327068:IBI327786 HRM327068:HRM327786 HHQ327068:HHQ327786 GXU327068:GXU327786 GNY327068:GNY327786 GEC327068:GEC327786 FUG327068:FUG327786 FKK327068:FKK327786 FAO327068:FAO327786 EQS327068:EQS327786 EGW327068:EGW327786 DXA327068:DXA327786 DNE327068:DNE327786 DDI327068:DDI327786 CTM327068:CTM327786 CJQ327068:CJQ327786 BZU327068:BZU327786 BPY327068:BPY327786 BGC327068:BGC327786 AWG327068:AWG327786 AMK327068:AMK327786 ACO327068:ACO327786 SS327068:SS327786 IW327068:IW327786 A327068:A327786 WVI261532:WVI262250 WLM261532:WLM262250 WBQ261532:WBQ262250 VRU261532:VRU262250 VHY261532:VHY262250 UYC261532:UYC262250 UOG261532:UOG262250 UEK261532:UEK262250 TUO261532:TUO262250 TKS261532:TKS262250 TAW261532:TAW262250 SRA261532:SRA262250 SHE261532:SHE262250 RXI261532:RXI262250 RNM261532:RNM262250 RDQ261532:RDQ262250 QTU261532:QTU262250 QJY261532:QJY262250 QAC261532:QAC262250 PQG261532:PQG262250 PGK261532:PGK262250 OWO261532:OWO262250 OMS261532:OMS262250 OCW261532:OCW262250 NTA261532:NTA262250 NJE261532:NJE262250 MZI261532:MZI262250 MPM261532:MPM262250 MFQ261532:MFQ262250 LVU261532:LVU262250 LLY261532:LLY262250 LCC261532:LCC262250 KSG261532:KSG262250 KIK261532:KIK262250 JYO261532:JYO262250 JOS261532:JOS262250 JEW261532:JEW262250 IVA261532:IVA262250 ILE261532:ILE262250 IBI261532:IBI262250 HRM261532:HRM262250 HHQ261532:HHQ262250 GXU261532:GXU262250 GNY261532:GNY262250 GEC261532:GEC262250 FUG261532:FUG262250 FKK261532:FKK262250 FAO261532:FAO262250 EQS261532:EQS262250 EGW261532:EGW262250 DXA261532:DXA262250 DNE261532:DNE262250 DDI261532:DDI262250 CTM261532:CTM262250 CJQ261532:CJQ262250 BZU261532:BZU262250 BPY261532:BPY262250 BGC261532:BGC262250 AWG261532:AWG262250 AMK261532:AMK262250 ACO261532:ACO262250 SS261532:SS262250 IW261532:IW262250 A261532:A262250 WVI195996:WVI196714 WLM195996:WLM196714 WBQ195996:WBQ196714 VRU195996:VRU196714 VHY195996:VHY196714 UYC195996:UYC196714 UOG195996:UOG196714 UEK195996:UEK196714 TUO195996:TUO196714 TKS195996:TKS196714 TAW195996:TAW196714 SRA195996:SRA196714 SHE195996:SHE196714 RXI195996:RXI196714 RNM195996:RNM196714 RDQ195996:RDQ196714 QTU195996:QTU196714 QJY195996:QJY196714 QAC195996:QAC196714 PQG195996:PQG196714 PGK195996:PGK196714 OWO195996:OWO196714 OMS195996:OMS196714 OCW195996:OCW196714 NTA195996:NTA196714 NJE195996:NJE196714 MZI195996:MZI196714 MPM195996:MPM196714 MFQ195996:MFQ196714 LVU195996:LVU196714 LLY195996:LLY196714 LCC195996:LCC196714 KSG195996:KSG196714 KIK195996:KIK196714 JYO195996:JYO196714 JOS195996:JOS196714 JEW195996:JEW196714 IVA195996:IVA196714 ILE195996:ILE196714 IBI195996:IBI196714 HRM195996:HRM196714 HHQ195996:HHQ196714 GXU195996:GXU196714 GNY195996:GNY196714 GEC195996:GEC196714 FUG195996:FUG196714 FKK195996:FKK196714 FAO195996:FAO196714 EQS195996:EQS196714 EGW195996:EGW196714 DXA195996:DXA196714 DNE195996:DNE196714 DDI195996:DDI196714 CTM195996:CTM196714 CJQ195996:CJQ196714 BZU195996:BZU196714 BPY195996:BPY196714 BGC195996:BGC196714 AWG195996:AWG196714 AMK195996:AMK196714 ACO195996:ACO196714 SS195996:SS196714 IW195996:IW196714 A195996:A196714 WVI130460:WVI131178 WLM130460:WLM131178 WBQ130460:WBQ131178 VRU130460:VRU131178 VHY130460:VHY131178 UYC130460:UYC131178 UOG130460:UOG131178 UEK130460:UEK131178 TUO130460:TUO131178 TKS130460:TKS131178 TAW130460:TAW131178 SRA130460:SRA131178 SHE130460:SHE131178 RXI130460:RXI131178 RNM130460:RNM131178 RDQ130460:RDQ131178 QTU130460:QTU131178 QJY130460:QJY131178 QAC130460:QAC131178 PQG130460:PQG131178 PGK130460:PGK131178 OWO130460:OWO131178 OMS130460:OMS131178 OCW130460:OCW131178 NTA130460:NTA131178 NJE130460:NJE131178 MZI130460:MZI131178 MPM130460:MPM131178 MFQ130460:MFQ131178 LVU130460:LVU131178 LLY130460:LLY131178 LCC130460:LCC131178 KSG130460:KSG131178 KIK130460:KIK131178 JYO130460:JYO131178 JOS130460:JOS131178 JEW130460:JEW131178 IVA130460:IVA131178 ILE130460:ILE131178 IBI130460:IBI131178 HRM130460:HRM131178 HHQ130460:HHQ131178 GXU130460:GXU131178 GNY130460:GNY131178 GEC130460:GEC131178 FUG130460:FUG131178 FKK130460:FKK131178 FAO130460:FAO131178 EQS130460:EQS131178 EGW130460:EGW131178 DXA130460:DXA131178 DNE130460:DNE131178 DDI130460:DDI131178 CTM130460:CTM131178 CJQ130460:CJQ131178 BZU130460:BZU131178 BPY130460:BPY131178 BGC130460:BGC131178 AWG130460:AWG131178 AMK130460:AMK131178 ACO130460:ACO131178 SS130460:SS131178 IW130460:IW131178 A130460:A131178 WVI64924:WVI65642 WLM64924:WLM65642 WBQ64924:WBQ65642 VRU64924:VRU65642 VHY64924:VHY65642 UYC64924:UYC65642 UOG64924:UOG65642 UEK64924:UEK65642 TUO64924:TUO65642 TKS64924:TKS65642 TAW64924:TAW65642 SRA64924:SRA65642 SHE64924:SHE65642 RXI64924:RXI65642 RNM64924:RNM65642 RDQ64924:RDQ65642 QTU64924:QTU65642 QJY64924:QJY65642 QAC64924:QAC65642 PQG64924:PQG65642 PGK64924:PGK65642 OWO64924:OWO65642 OMS64924:OMS65642 OCW64924:OCW65642 NTA64924:NTA65642 NJE64924:NJE65642 MZI64924:MZI65642 MPM64924:MPM65642 MFQ64924:MFQ65642 LVU64924:LVU65642 LLY64924:LLY65642 LCC64924:LCC65642 KSG64924:KSG65642 KIK64924:KIK65642 JYO64924:JYO65642 JOS64924:JOS65642 JEW64924:JEW65642 IVA64924:IVA65642 ILE64924:ILE65642 IBI64924:IBI65642 HRM64924:HRM65642 HHQ64924:HHQ65642 GXU64924:GXU65642 GNY64924:GNY65642 GEC64924:GEC65642 FUG64924:FUG65642 FKK64924:FKK65642 FAO64924:FAO65642 EQS64924:EQS65642 EGW64924:EGW65642 DXA64924:DXA65642 DNE64924:DNE65642 DDI64924:DDI65642 CTM64924:CTM65642 CJQ64924:CJQ65642 BZU64924:BZU65642 BPY64924:BPY65642 BGC64924:BGC65642 AWG64924:AWG65642 AMK64924:AMK65642 ACO64924:ACO65642 SS64924:SS65642 IW64924:IW65642 A64924:A65642 WVI15:WVI106 WLM15:WLM106 WBQ15:WBQ106 VRU15:VRU106 VHY15:VHY106 UYC15:UYC106 UOG15:UOG106 UEK15:UEK106 TUO15:TUO106 TKS15:TKS106 TAW15:TAW106 SRA15:SRA106 SHE15:SHE106 RXI15:RXI106 RNM15:RNM106 RDQ15:RDQ106 QTU15:QTU106 QJY15:QJY106 QAC15:QAC106 PQG15:PQG106 PGK15:PGK106 OWO15:OWO106 OMS15:OMS106 OCW15:OCW106 NTA15:NTA106 NJE15:NJE106 MZI15:MZI106 MPM15:MPM106 MFQ15:MFQ106 LVU15:LVU106 LLY15:LLY106 LCC15:LCC106 KSG15:KSG106 KIK15:KIK106 JYO15:JYO106 JOS15:JOS106 JEW15:JEW106 IVA15:IVA106 ILE15:ILE106 IBI15:IBI106 HRM15:HRM106 HHQ15:HHQ106 GXU15:GXU106 GNY15:GNY106 GEC15:GEC106 FUG15:FUG106 FKK15:FKK106 FAO15:FAO106 EQS15:EQS106 EGW15:EGW106 DXA15:DXA106 DNE15:DNE106 DDI15:DDI106 CTM15:CTM106 CJQ15:CJQ106 BZU15:BZU106 BPY15:BPY106 BGC15:BGC106 AWG15:AWG106 AMK15:AMK106 ACO15:ACO106 SS15:SS106 IW15:IW106">
      <formula1>$A$124:$A$145</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D99"/>
  <sheetViews>
    <sheetView zoomScale="70" zoomScaleNormal="70" workbookViewId="0">
      <selection activeCell="A3" sqref="A3:H3"/>
    </sheetView>
  </sheetViews>
  <sheetFormatPr baseColWidth="10" defaultRowHeight="14.5" x14ac:dyDescent="0.35"/>
  <cols>
    <col min="1" max="1" width="19.453125" style="4" customWidth="1"/>
    <col min="2" max="2" width="22.7265625" style="4" hidden="1" customWidth="1"/>
    <col min="3" max="3" width="21.1796875" style="4" hidden="1" customWidth="1"/>
    <col min="4" max="4" width="28" style="4" customWidth="1"/>
    <col min="5" max="5" width="10.54296875" style="4" customWidth="1"/>
    <col min="6" max="6" width="9.26953125" style="81" bestFit="1" customWidth="1"/>
    <col min="7" max="7" width="35.54296875" style="176" customWidth="1"/>
    <col min="8" max="8" width="30.453125" style="5" customWidth="1"/>
    <col min="9" max="9" width="8.1796875" style="4" customWidth="1"/>
    <col min="10" max="10" width="8.453125" style="4" customWidth="1"/>
    <col min="11" max="11" width="8" style="5" customWidth="1"/>
    <col min="12" max="12" width="8.26953125" style="5" customWidth="1"/>
    <col min="13" max="13" width="6.54296875" style="5" hidden="1" customWidth="1"/>
    <col min="14" max="14" width="17.1796875" style="4" customWidth="1"/>
    <col min="15" max="16" width="13.54296875" style="4" customWidth="1"/>
    <col min="17" max="17" width="24" style="4" customWidth="1"/>
    <col min="18" max="19" width="22.1796875" style="4" customWidth="1"/>
    <col min="20" max="20" width="22.1796875" style="4" hidden="1" customWidth="1"/>
    <col min="21" max="21" width="12.453125" style="4" hidden="1" customWidth="1"/>
    <col min="22" max="22" width="14.1796875" style="4" hidden="1" customWidth="1"/>
    <col min="23" max="23" width="8.1796875" style="4" hidden="1" customWidth="1"/>
    <col min="24" max="24" width="9.453125" style="4" hidden="1" customWidth="1"/>
    <col min="25" max="25" width="7.81640625" style="4" hidden="1" customWidth="1"/>
    <col min="26" max="26" width="7.54296875" style="4" hidden="1" customWidth="1"/>
    <col min="27" max="27" width="14" style="5" hidden="1" customWidth="1"/>
    <col min="28" max="28" width="14.1796875" style="4" hidden="1" customWidth="1"/>
    <col min="29" max="29" width="15.1796875" style="4" customWidth="1"/>
    <col min="30" max="30" width="12" style="4" bestFit="1" customWidth="1"/>
    <col min="31" max="31" width="14.54296875" style="4" bestFit="1" customWidth="1"/>
    <col min="32" max="256" width="11.453125" style="4"/>
    <col min="257" max="257" width="19.453125" style="4" customWidth="1"/>
    <col min="258" max="259" width="0" style="4" hidden="1" customWidth="1"/>
    <col min="260" max="260" width="21.1796875" style="4" customWidth="1"/>
    <col min="261" max="261" width="10.54296875" style="4" customWidth="1"/>
    <col min="262" max="262" width="9.26953125" style="4" bestFit="1" customWidth="1"/>
    <col min="263" max="263" width="27.26953125" style="4" customWidth="1"/>
    <col min="264" max="264" width="12.26953125" style="4" customWidth="1"/>
    <col min="265" max="265" width="8.1796875" style="4" customWidth="1"/>
    <col min="266" max="266" width="8.453125" style="4" customWidth="1"/>
    <col min="267" max="267" width="8" style="4" customWidth="1"/>
    <col min="268" max="268" width="8.26953125" style="4" customWidth="1"/>
    <col min="269" max="269" width="0" style="4" hidden="1" customWidth="1"/>
    <col min="270" max="270" width="17.1796875" style="4" customWidth="1"/>
    <col min="271" max="272" width="13.54296875" style="4" customWidth="1"/>
    <col min="273" max="273" width="24" style="4" customWidth="1"/>
    <col min="274" max="276" width="22.1796875" style="4" customWidth="1"/>
    <col min="277" max="277" width="12.453125" style="4" customWidth="1"/>
    <col min="278" max="278" width="14.1796875" style="4" customWidth="1"/>
    <col min="279" max="279" width="8.1796875" style="4" customWidth="1"/>
    <col min="280" max="280" width="9.453125" style="4" bestFit="1" customWidth="1"/>
    <col min="281" max="281" width="7.81640625" style="4" customWidth="1"/>
    <col min="282" max="282" width="7.54296875" style="4" customWidth="1"/>
    <col min="283" max="283" width="14" style="4" customWidth="1"/>
    <col min="284" max="284" width="14.1796875" style="4" customWidth="1"/>
    <col min="285" max="285" width="15.1796875" style="4" customWidth="1"/>
    <col min="286" max="286" width="12" style="4" bestFit="1" customWidth="1"/>
    <col min="287" max="287" width="14.54296875" style="4" bestFit="1" customWidth="1"/>
    <col min="288" max="512" width="11.453125" style="4"/>
    <col min="513" max="513" width="19.453125" style="4" customWidth="1"/>
    <col min="514" max="515" width="0" style="4" hidden="1" customWidth="1"/>
    <col min="516" max="516" width="21.1796875" style="4" customWidth="1"/>
    <col min="517" max="517" width="10.54296875" style="4" customWidth="1"/>
    <col min="518" max="518" width="9.26953125" style="4" bestFit="1" customWidth="1"/>
    <col min="519" max="519" width="27.26953125" style="4" customWidth="1"/>
    <col min="520" max="520" width="12.26953125" style="4" customWidth="1"/>
    <col min="521" max="521" width="8.1796875" style="4" customWidth="1"/>
    <col min="522" max="522" width="8.453125" style="4" customWidth="1"/>
    <col min="523" max="523" width="8" style="4" customWidth="1"/>
    <col min="524" max="524" width="8.26953125" style="4" customWidth="1"/>
    <col min="525" max="525" width="0" style="4" hidden="1" customWidth="1"/>
    <col min="526" max="526" width="17.1796875" style="4" customWidth="1"/>
    <col min="527" max="528" width="13.54296875" style="4" customWidth="1"/>
    <col min="529" max="529" width="24" style="4" customWidth="1"/>
    <col min="530" max="532" width="22.1796875" style="4" customWidth="1"/>
    <col min="533" max="533" width="12.453125" style="4" customWidth="1"/>
    <col min="534" max="534" width="14.1796875" style="4" customWidth="1"/>
    <col min="535" max="535" width="8.1796875" style="4" customWidth="1"/>
    <col min="536" max="536" width="9.453125" style="4" bestFit="1" customWidth="1"/>
    <col min="537" max="537" width="7.81640625" style="4" customWidth="1"/>
    <col min="538" max="538" width="7.54296875" style="4" customWidth="1"/>
    <col min="539" max="539" width="14" style="4" customWidth="1"/>
    <col min="540" max="540" width="14.1796875" style="4" customWidth="1"/>
    <col min="541" max="541" width="15.1796875" style="4" customWidth="1"/>
    <col min="542" max="542" width="12" style="4" bestFit="1" customWidth="1"/>
    <col min="543" max="543" width="14.54296875" style="4" bestFit="1" customWidth="1"/>
    <col min="544" max="768" width="11.453125" style="4"/>
    <col min="769" max="769" width="19.453125" style="4" customWidth="1"/>
    <col min="770" max="771" width="0" style="4" hidden="1" customWidth="1"/>
    <col min="772" max="772" width="21.1796875" style="4" customWidth="1"/>
    <col min="773" max="773" width="10.54296875" style="4" customWidth="1"/>
    <col min="774" max="774" width="9.26953125" style="4" bestFit="1" customWidth="1"/>
    <col min="775" max="775" width="27.26953125" style="4" customWidth="1"/>
    <col min="776" max="776" width="12.26953125" style="4" customWidth="1"/>
    <col min="777" max="777" width="8.1796875" style="4" customWidth="1"/>
    <col min="778" max="778" width="8.453125" style="4" customWidth="1"/>
    <col min="779" max="779" width="8" style="4" customWidth="1"/>
    <col min="780" max="780" width="8.26953125" style="4" customWidth="1"/>
    <col min="781" max="781" width="0" style="4" hidden="1" customWidth="1"/>
    <col min="782" max="782" width="17.1796875" style="4" customWidth="1"/>
    <col min="783" max="784" width="13.54296875" style="4" customWidth="1"/>
    <col min="785" max="785" width="24" style="4" customWidth="1"/>
    <col min="786" max="788" width="22.1796875" style="4" customWidth="1"/>
    <col min="789" max="789" width="12.453125" style="4" customWidth="1"/>
    <col min="790" max="790" width="14.1796875" style="4" customWidth="1"/>
    <col min="791" max="791" width="8.1796875" style="4" customWidth="1"/>
    <col min="792" max="792" width="9.453125" style="4" bestFit="1" customWidth="1"/>
    <col min="793" max="793" width="7.81640625" style="4" customWidth="1"/>
    <col min="794" max="794" width="7.54296875" style="4" customWidth="1"/>
    <col min="795" max="795" width="14" style="4" customWidth="1"/>
    <col min="796" max="796" width="14.1796875" style="4" customWidth="1"/>
    <col min="797" max="797" width="15.1796875" style="4" customWidth="1"/>
    <col min="798" max="798" width="12" style="4" bestFit="1" customWidth="1"/>
    <col min="799" max="799" width="14.54296875" style="4" bestFit="1" customWidth="1"/>
    <col min="800" max="1024" width="11.453125" style="4"/>
    <col min="1025" max="1025" width="19.453125" style="4" customWidth="1"/>
    <col min="1026" max="1027" width="0" style="4" hidden="1" customWidth="1"/>
    <col min="1028" max="1028" width="21.1796875" style="4" customWidth="1"/>
    <col min="1029" max="1029" width="10.54296875" style="4" customWidth="1"/>
    <col min="1030" max="1030" width="9.26953125" style="4" bestFit="1" customWidth="1"/>
    <col min="1031" max="1031" width="27.26953125" style="4" customWidth="1"/>
    <col min="1032" max="1032" width="12.26953125" style="4" customWidth="1"/>
    <col min="1033" max="1033" width="8.1796875" style="4" customWidth="1"/>
    <col min="1034" max="1034" width="8.453125" style="4" customWidth="1"/>
    <col min="1035" max="1035" width="8" style="4" customWidth="1"/>
    <col min="1036" max="1036" width="8.26953125" style="4" customWidth="1"/>
    <col min="1037" max="1037" width="0" style="4" hidden="1" customWidth="1"/>
    <col min="1038" max="1038" width="17.1796875" style="4" customWidth="1"/>
    <col min="1039" max="1040" width="13.54296875" style="4" customWidth="1"/>
    <col min="1041" max="1041" width="24" style="4" customWidth="1"/>
    <col min="1042" max="1044" width="22.1796875" style="4" customWidth="1"/>
    <col min="1045" max="1045" width="12.453125" style="4" customWidth="1"/>
    <col min="1046" max="1046" width="14.1796875" style="4" customWidth="1"/>
    <col min="1047" max="1047" width="8.1796875" style="4" customWidth="1"/>
    <col min="1048" max="1048" width="9.453125" style="4" bestFit="1" customWidth="1"/>
    <col min="1049" max="1049" width="7.81640625" style="4" customWidth="1"/>
    <col min="1050" max="1050" width="7.54296875" style="4" customWidth="1"/>
    <col min="1051" max="1051" width="14" style="4" customWidth="1"/>
    <col min="1052" max="1052" width="14.1796875" style="4" customWidth="1"/>
    <col min="1053" max="1053" width="15.1796875" style="4" customWidth="1"/>
    <col min="1054" max="1054" width="12" style="4" bestFit="1" customWidth="1"/>
    <col min="1055" max="1055" width="14.54296875" style="4" bestFit="1" customWidth="1"/>
    <col min="1056" max="1280" width="11.453125" style="4"/>
    <col min="1281" max="1281" width="19.453125" style="4" customWidth="1"/>
    <col min="1282" max="1283" width="0" style="4" hidden="1" customWidth="1"/>
    <col min="1284" max="1284" width="21.1796875" style="4" customWidth="1"/>
    <col min="1285" max="1285" width="10.54296875" style="4" customWidth="1"/>
    <col min="1286" max="1286" width="9.26953125" style="4" bestFit="1" customWidth="1"/>
    <col min="1287" max="1287" width="27.26953125" style="4" customWidth="1"/>
    <col min="1288" max="1288" width="12.26953125" style="4" customWidth="1"/>
    <col min="1289" max="1289" width="8.1796875" style="4" customWidth="1"/>
    <col min="1290" max="1290" width="8.453125" style="4" customWidth="1"/>
    <col min="1291" max="1291" width="8" style="4" customWidth="1"/>
    <col min="1292" max="1292" width="8.26953125" style="4" customWidth="1"/>
    <col min="1293" max="1293" width="0" style="4" hidden="1" customWidth="1"/>
    <col min="1294" max="1294" width="17.1796875" style="4" customWidth="1"/>
    <col min="1295" max="1296" width="13.54296875" style="4" customWidth="1"/>
    <col min="1297" max="1297" width="24" style="4" customWidth="1"/>
    <col min="1298" max="1300" width="22.1796875" style="4" customWidth="1"/>
    <col min="1301" max="1301" width="12.453125" style="4" customWidth="1"/>
    <col min="1302" max="1302" width="14.1796875" style="4" customWidth="1"/>
    <col min="1303" max="1303" width="8.1796875" style="4" customWidth="1"/>
    <col min="1304" max="1304" width="9.453125" style="4" bestFit="1" customWidth="1"/>
    <col min="1305" max="1305" width="7.81640625" style="4" customWidth="1"/>
    <col min="1306" max="1306" width="7.54296875" style="4" customWidth="1"/>
    <col min="1307" max="1307" width="14" style="4" customWidth="1"/>
    <col min="1308" max="1308" width="14.1796875" style="4" customWidth="1"/>
    <col min="1309" max="1309" width="15.1796875" style="4" customWidth="1"/>
    <col min="1310" max="1310" width="12" style="4" bestFit="1" customWidth="1"/>
    <col min="1311" max="1311" width="14.54296875" style="4" bestFit="1" customWidth="1"/>
    <col min="1312" max="1536" width="11.453125" style="4"/>
    <col min="1537" max="1537" width="19.453125" style="4" customWidth="1"/>
    <col min="1538" max="1539" width="0" style="4" hidden="1" customWidth="1"/>
    <col min="1540" max="1540" width="21.1796875" style="4" customWidth="1"/>
    <col min="1541" max="1541" width="10.54296875" style="4" customWidth="1"/>
    <col min="1542" max="1542" width="9.26953125" style="4" bestFit="1" customWidth="1"/>
    <col min="1543" max="1543" width="27.26953125" style="4" customWidth="1"/>
    <col min="1544" max="1544" width="12.26953125" style="4" customWidth="1"/>
    <col min="1545" max="1545" width="8.1796875" style="4" customWidth="1"/>
    <col min="1546" max="1546" width="8.453125" style="4" customWidth="1"/>
    <col min="1547" max="1547" width="8" style="4" customWidth="1"/>
    <col min="1548" max="1548" width="8.26953125" style="4" customWidth="1"/>
    <col min="1549" max="1549" width="0" style="4" hidden="1" customWidth="1"/>
    <col min="1550" max="1550" width="17.1796875" style="4" customWidth="1"/>
    <col min="1551" max="1552" width="13.54296875" style="4" customWidth="1"/>
    <col min="1553" max="1553" width="24" style="4" customWidth="1"/>
    <col min="1554" max="1556" width="22.1796875" style="4" customWidth="1"/>
    <col min="1557" max="1557" width="12.453125" style="4" customWidth="1"/>
    <col min="1558" max="1558" width="14.1796875" style="4" customWidth="1"/>
    <col min="1559" max="1559" width="8.1796875" style="4" customWidth="1"/>
    <col min="1560" max="1560" width="9.453125" style="4" bestFit="1" customWidth="1"/>
    <col min="1561" max="1561" width="7.81640625" style="4" customWidth="1"/>
    <col min="1562" max="1562" width="7.54296875" style="4" customWidth="1"/>
    <col min="1563" max="1563" width="14" style="4" customWidth="1"/>
    <col min="1564" max="1564" width="14.1796875" style="4" customWidth="1"/>
    <col min="1565" max="1565" width="15.1796875" style="4" customWidth="1"/>
    <col min="1566" max="1566" width="12" style="4" bestFit="1" customWidth="1"/>
    <col min="1567" max="1567" width="14.54296875" style="4" bestFit="1" customWidth="1"/>
    <col min="1568" max="1792" width="11.453125" style="4"/>
    <col min="1793" max="1793" width="19.453125" style="4" customWidth="1"/>
    <col min="1794" max="1795" width="0" style="4" hidden="1" customWidth="1"/>
    <col min="1796" max="1796" width="21.1796875" style="4" customWidth="1"/>
    <col min="1797" max="1797" width="10.54296875" style="4" customWidth="1"/>
    <col min="1798" max="1798" width="9.26953125" style="4" bestFit="1" customWidth="1"/>
    <col min="1799" max="1799" width="27.26953125" style="4" customWidth="1"/>
    <col min="1800" max="1800" width="12.26953125" style="4" customWidth="1"/>
    <col min="1801" max="1801" width="8.1796875" style="4" customWidth="1"/>
    <col min="1802" max="1802" width="8.453125" style="4" customWidth="1"/>
    <col min="1803" max="1803" width="8" style="4" customWidth="1"/>
    <col min="1804" max="1804" width="8.26953125" style="4" customWidth="1"/>
    <col min="1805" max="1805" width="0" style="4" hidden="1" customWidth="1"/>
    <col min="1806" max="1806" width="17.1796875" style="4" customWidth="1"/>
    <col min="1807" max="1808" width="13.54296875" style="4" customWidth="1"/>
    <col min="1809" max="1809" width="24" style="4" customWidth="1"/>
    <col min="1810" max="1812" width="22.1796875" style="4" customWidth="1"/>
    <col min="1813" max="1813" width="12.453125" style="4" customWidth="1"/>
    <col min="1814" max="1814" width="14.1796875" style="4" customWidth="1"/>
    <col min="1815" max="1815" width="8.1796875" style="4" customWidth="1"/>
    <col min="1816" max="1816" width="9.453125" style="4" bestFit="1" customWidth="1"/>
    <col min="1817" max="1817" width="7.81640625" style="4" customWidth="1"/>
    <col min="1818" max="1818" width="7.54296875" style="4" customWidth="1"/>
    <col min="1819" max="1819" width="14" style="4" customWidth="1"/>
    <col min="1820" max="1820" width="14.1796875" style="4" customWidth="1"/>
    <col min="1821" max="1821" width="15.1796875" style="4" customWidth="1"/>
    <col min="1822" max="1822" width="12" style="4" bestFit="1" customWidth="1"/>
    <col min="1823" max="1823" width="14.54296875" style="4" bestFit="1" customWidth="1"/>
    <col min="1824" max="2048" width="11.453125" style="4"/>
    <col min="2049" max="2049" width="19.453125" style="4" customWidth="1"/>
    <col min="2050" max="2051" width="0" style="4" hidden="1" customWidth="1"/>
    <col min="2052" max="2052" width="21.1796875" style="4" customWidth="1"/>
    <col min="2053" max="2053" width="10.54296875" style="4" customWidth="1"/>
    <col min="2054" max="2054" width="9.26953125" style="4" bestFit="1" customWidth="1"/>
    <col min="2055" max="2055" width="27.26953125" style="4" customWidth="1"/>
    <col min="2056" max="2056" width="12.26953125" style="4" customWidth="1"/>
    <col min="2057" max="2057" width="8.1796875" style="4" customWidth="1"/>
    <col min="2058" max="2058" width="8.453125" style="4" customWidth="1"/>
    <col min="2059" max="2059" width="8" style="4" customWidth="1"/>
    <col min="2060" max="2060" width="8.26953125" style="4" customWidth="1"/>
    <col min="2061" max="2061" width="0" style="4" hidden="1" customWidth="1"/>
    <col min="2062" max="2062" width="17.1796875" style="4" customWidth="1"/>
    <col min="2063" max="2064" width="13.54296875" style="4" customWidth="1"/>
    <col min="2065" max="2065" width="24" style="4" customWidth="1"/>
    <col min="2066" max="2068" width="22.1796875" style="4" customWidth="1"/>
    <col min="2069" max="2069" width="12.453125" style="4" customWidth="1"/>
    <col min="2070" max="2070" width="14.1796875" style="4" customWidth="1"/>
    <col min="2071" max="2071" width="8.1796875" style="4" customWidth="1"/>
    <col min="2072" max="2072" width="9.453125" style="4" bestFit="1" customWidth="1"/>
    <col min="2073" max="2073" width="7.81640625" style="4" customWidth="1"/>
    <col min="2074" max="2074" width="7.54296875" style="4" customWidth="1"/>
    <col min="2075" max="2075" width="14" style="4" customWidth="1"/>
    <col min="2076" max="2076" width="14.1796875" style="4" customWidth="1"/>
    <col min="2077" max="2077" width="15.1796875" style="4" customWidth="1"/>
    <col min="2078" max="2078" width="12" style="4" bestFit="1" customWidth="1"/>
    <col min="2079" max="2079" width="14.54296875" style="4" bestFit="1" customWidth="1"/>
    <col min="2080" max="2304" width="11.453125" style="4"/>
    <col min="2305" max="2305" width="19.453125" style="4" customWidth="1"/>
    <col min="2306" max="2307" width="0" style="4" hidden="1" customWidth="1"/>
    <col min="2308" max="2308" width="21.1796875" style="4" customWidth="1"/>
    <col min="2309" max="2309" width="10.54296875" style="4" customWidth="1"/>
    <col min="2310" max="2310" width="9.26953125" style="4" bestFit="1" customWidth="1"/>
    <col min="2311" max="2311" width="27.26953125" style="4" customWidth="1"/>
    <col min="2312" max="2312" width="12.26953125" style="4" customWidth="1"/>
    <col min="2313" max="2313" width="8.1796875" style="4" customWidth="1"/>
    <col min="2314" max="2314" width="8.453125" style="4" customWidth="1"/>
    <col min="2315" max="2315" width="8" style="4" customWidth="1"/>
    <col min="2316" max="2316" width="8.26953125" style="4" customWidth="1"/>
    <col min="2317" max="2317" width="0" style="4" hidden="1" customWidth="1"/>
    <col min="2318" max="2318" width="17.1796875" style="4" customWidth="1"/>
    <col min="2319" max="2320" width="13.54296875" style="4" customWidth="1"/>
    <col min="2321" max="2321" width="24" style="4" customWidth="1"/>
    <col min="2322" max="2324" width="22.1796875" style="4" customWidth="1"/>
    <col min="2325" max="2325" width="12.453125" style="4" customWidth="1"/>
    <col min="2326" max="2326" width="14.1796875" style="4" customWidth="1"/>
    <col min="2327" max="2327" width="8.1796875" style="4" customWidth="1"/>
    <col min="2328" max="2328" width="9.453125" style="4" bestFit="1" customWidth="1"/>
    <col min="2329" max="2329" width="7.81640625" style="4" customWidth="1"/>
    <col min="2330" max="2330" width="7.54296875" style="4" customWidth="1"/>
    <col min="2331" max="2331" width="14" style="4" customWidth="1"/>
    <col min="2332" max="2332" width="14.1796875" style="4" customWidth="1"/>
    <col min="2333" max="2333" width="15.1796875" style="4" customWidth="1"/>
    <col min="2334" max="2334" width="12" style="4" bestFit="1" customWidth="1"/>
    <col min="2335" max="2335" width="14.54296875" style="4" bestFit="1" customWidth="1"/>
    <col min="2336" max="2560" width="11.453125" style="4"/>
    <col min="2561" max="2561" width="19.453125" style="4" customWidth="1"/>
    <col min="2562" max="2563" width="0" style="4" hidden="1" customWidth="1"/>
    <col min="2564" max="2564" width="21.1796875" style="4" customWidth="1"/>
    <col min="2565" max="2565" width="10.54296875" style="4" customWidth="1"/>
    <col min="2566" max="2566" width="9.26953125" style="4" bestFit="1" customWidth="1"/>
    <col min="2567" max="2567" width="27.26953125" style="4" customWidth="1"/>
    <col min="2568" max="2568" width="12.26953125" style="4" customWidth="1"/>
    <col min="2569" max="2569" width="8.1796875" style="4" customWidth="1"/>
    <col min="2570" max="2570" width="8.453125" style="4" customWidth="1"/>
    <col min="2571" max="2571" width="8" style="4" customWidth="1"/>
    <col min="2572" max="2572" width="8.26953125" style="4" customWidth="1"/>
    <col min="2573" max="2573" width="0" style="4" hidden="1" customWidth="1"/>
    <col min="2574" max="2574" width="17.1796875" style="4" customWidth="1"/>
    <col min="2575" max="2576" width="13.54296875" style="4" customWidth="1"/>
    <col min="2577" max="2577" width="24" style="4" customWidth="1"/>
    <col min="2578" max="2580" width="22.1796875" style="4" customWidth="1"/>
    <col min="2581" max="2581" width="12.453125" style="4" customWidth="1"/>
    <col min="2582" max="2582" width="14.1796875" style="4" customWidth="1"/>
    <col min="2583" max="2583" width="8.1796875" style="4" customWidth="1"/>
    <col min="2584" max="2584" width="9.453125" style="4" bestFit="1" customWidth="1"/>
    <col min="2585" max="2585" width="7.81640625" style="4" customWidth="1"/>
    <col min="2586" max="2586" width="7.54296875" style="4" customWidth="1"/>
    <col min="2587" max="2587" width="14" style="4" customWidth="1"/>
    <col min="2588" max="2588" width="14.1796875" style="4" customWidth="1"/>
    <col min="2589" max="2589" width="15.1796875" style="4" customWidth="1"/>
    <col min="2590" max="2590" width="12" style="4" bestFit="1" customWidth="1"/>
    <col min="2591" max="2591" width="14.54296875" style="4" bestFit="1" customWidth="1"/>
    <col min="2592" max="2816" width="11.453125" style="4"/>
    <col min="2817" max="2817" width="19.453125" style="4" customWidth="1"/>
    <col min="2818" max="2819" width="0" style="4" hidden="1" customWidth="1"/>
    <col min="2820" max="2820" width="21.1796875" style="4" customWidth="1"/>
    <col min="2821" max="2821" width="10.54296875" style="4" customWidth="1"/>
    <col min="2822" max="2822" width="9.26953125" style="4" bestFit="1" customWidth="1"/>
    <col min="2823" max="2823" width="27.26953125" style="4" customWidth="1"/>
    <col min="2824" max="2824" width="12.26953125" style="4" customWidth="1"/>
    <col min="2825" max="2825" width="8.1796875" style="4" customWidth="1"/>
    <col min="2826" max="2826" width="8.453125" style="4" customWidth="1"/>
    <col min="2827" max="2827" width="8" style="4" customWidth="1"/>
    <col min="2828" max="2828" width="8.26953125" style="4" customWidth="1"/>
    <col min="2829" max="2829" width="0" style="4" hidden="1" customWidth="1"/>
    <col min="2830" max="2830" width="17.1796875" style="4" customWidth="1"/>
    <col min="2831" max="2832" width="13.54296875" style="4" customWidth="1"/>
    <col min="2833" max="2833" width="24" style="4" customWidth="1"/>
    <col min="2834" max="2836" width="22.1796875" style="4" customWidth="1"/>
    <col min="2837" max="2837" width="12.453125" style="4" customWidth="1"/>
    <col min="2838" max="2838" width="14.1796875" style="4" customWidth="1"/>
    <col min="2839" max="2839" width="8.1796875" style="4" customWidth="1"/>
    <col min="2840" max="2840" width="9.453125" style="4" bestFit="1" customWidth="1"/>
    <col min="2841" max="2841" width="7.81640625" style="4" customWidth="1"/>
    <col min="2842" max="2842" width="7.54296875" style="4" customWidth="1"/>
    <col min="2843" max="2843" width="14" style="4" customWidth="1"/>
    <col min="2844" max="2844" width="14.1796875" style="4" customWidth="1"/>
    <col min="2845" max="2845" width="15.1796875" style="4" customWidth="1"/>
    <col min="2846" max="2846" width="12" style="4" bestFit="1" customWidth="1"/>
    <col min="2847" max="2847" width="14.54296875" style="4" bestFit="1" customWidth="1"/>
    <col min="2848" max="3072" width="11.453125" style="4"/>
    <col min="3073" max="3073" width="19.453125" style="4" customWidth="1"/>
    <col min="3074" max="3075" width="0" style="4" hidden="1" customWidth="1"/>
    <col min="3076" max="3076" width="21.1796875" style="4" customWidth="1"/>
    <col min="3077" max="3077" width="10.54296875" style="4" customWidth="1"/>
    <col min="3078" max="3078" width="9.26953125" style="4" bestFit="1" customWidth="1"/>
    <col min="3079" max="3079" width="27.26953125" style="4" customWidth="1"/>
    <col min="3080" max="3080" width="12.26953125" style="4" customWidth="1"/>
    <col min="3081" max="3081" width="8.1796875" style="4" customWidth="1"/>
    <col min="3082" max="3082" width="8.453125" style="4" customWidth="1"/>
    <col min="3083" max="3083" width="8" style="4" customWidth="1"/>
    <col min="3084" max="3084" width="8.26953125" style="4" customWidth="1"/>
    <col min="3085" max="3085" width="0" style="4" hidden="1" customWidth="1"/>
    <col min="3086" max="3086" width="17.1796875" style="4" customWidth="1"/>
    <col min="3087" max="3088" width="13.54296875" style="4" customWidth="1"/>
    <col min="3089" max="3089" width="24" style="4" customWidth="1"/>
    <col min="3090" max="3092" width="22.1796875" style="4" customWidth="1"/>
    <col min="3093" max="3093" width="12.453125" style="4" customWidth="1"/>
    <col min="3094" max="3094" width="14.1796875" style="4" customWidth="1"/>
    <col min="3095" max="3095" width="8.1796875" style="4" customWidth="1"/>
    <col min="3096" max="3096" width="9.453125" style="4" bestFit="1" customWidth="1"/>
    <col min="3097" max="3097" width="7.81640625" style="4" customWidth="1"/>
    <col min="3098" max="3098" width="7.54296875" style="4" customWidth="1"/>
    <col min="3099" max="3099" width="14" style="4" customWidth="1"/>
    <col min="3100" max="3100" width="14.1796875" style="4" customWidth="1"/>
    <col min="3101" max="3101" width="15.1796875" style="4" customWidth="1"/>
    <col min="3102" max="3102" width="12" style="4" bestFit="1" customWidth="1"/>
    <col min="3103" max="3103" width="14.54296875" style="4" bestFit="1" customWidth="1"/>
    <col min="3104" max="3328" width="11.453125" style="4"/>
    <col min="3329" max="3329" width="19.453125" style="4" customWidth="1"/>
    <col min="3330" max="3331" width="0" style="4" hidden="1" customWidth="1"/>
    <col min="3332" max="3332" width="21.1796875" style="4" customWidth="1"/>
    <col min="3333" max="3333" width="10.54296875" style="4" customWidth="1"/>
    <col min="3334" max="3334" width="9.26953125" style="4" bestFit="1" customWidth="1"/>
    <col min="3335" max="3335" width="27.26953125" style="4" customWidth="1"/>
    <col min="3336" max="3336" width="12.26953125" style="4" customWidth="1"/>
    <col min="3337" max="3337" width="8.1796875" style="4" customWidth="1"/>
    <col min="3338" max="3338" width="8.453125" style="4" customWidth="1"/>
    <col min="3339" max="3339" width="8" style="4" customWidth="1"/>
    <col min="3340" max="3340" width="8.26953125" style="4" customWidth="1"/>
    <col min="3341" max="3341" width="0" style="4" hidden="1" customWidth="1"/>
    <col min="3342" max="3342" width="17.1796875" style="4" customWidth="1"/>
    <col min="3343" max="3344" width="13.54296875" style="4" customWidth="1"/>
    <col min="3345" max="3345" width="24" style="4" customWidth="1"/>
    <col min="3346" max="3348" width="22.1796875" style="4" customWidth="1"/>
    <col min="3349" max="3349" width="12.453125" style="4" customWidth="1"/>
    <col min="3350" max="3350" width="14.1796875" style="4" customWidth="1"/>
    <col min="3351" max="3351" width="8.1796875" style="4" customWidth="1"/>
    <col min="3352" max="3352" width="9.453125" style="4" bestFit="1" customWidth="1"/>
    <col min="3353" max="3353" width="7.81640625" style="4" customWidth="1"/>
    <col min="3354" max="3354" width="7.54296875" style="4" customWidth="1"/>
    <col min="3355" max="3355" width="14" style="4" customWidth="1"/>
    <col min="3356" max="3356" width="14.1796875" style="4" customWidth="1"/>
    <col min="3357" max="3357" width="15.1796875" style="4" customWidth="1"/>
    <col min="3358" max="3358" width="12" style="4" bestFit="1" customWidth="1"/>
    <col min="3359" max="3359" width="14.54296875" style="4" bestFit="1" customWidth="1"/>
    <col min="3360" max="3584" width="11.453125" style="4"/>
    <col min="3585" max="3585" width="19.453125" style="4" customWidth="1"/>
    <col min="3586" max="3587" width="0" style="4" hidden="1" customWidth="1"/>
    <col min="3588" max="3588" width="21.1796875" style="4" customWidth="1"/>
    <col min="3589" max="3589" width="10.54296875" style="4" customWidth="1"/>
    <col min="3590" max="3590" width="9.26953125" style="4" bestFit="1" customWidth="1"/>
    <col min="3591" max="3591" width="27.26953125" style="4" customWidth="1"/>
    <col min="3592" max="3592" width="12.26953125" style="4" customWidth="1"/>
    <col min="3593" max="3593" width="8.1796875" style="4" customWidth="1"/>
    <col min="3594" max="3594" width="8.453125" style="4" customWidth="1"/>
    <col min="3595" max="3595" width="8" style="4" customWidth="1"/>
    <col min="3596" max="3596" width="8.26953125" style="4" customWidth="1"/>
    <col min="3597" max="3597" width="0" style="4" hidden="1" customWidth="1"/>
    <col min="3598" max="3598" width="17.1796875" style="4" customWidth="1"/>
    <col min="3599" max="3600" width="13.54296875" style="4" customWidth="1"/>
    <col min="3601" max="3601" width="24" style="4" customWidth="1"/>
    <col min="3602" max="3604" width="22.1796875" style="4" customWidth="1"/>
    <col min="3605" max="3605" width="12.453125" style="4" customWidth="1"/>
    <col min="3606" max="3606" width="14.1796875" style="4" customWidth="1"/>
    <col min="3607" max="3607" width="8.1796875" style="4" customWidth="1"/>
    <col min="3608" max="3608" width="9.453125" style="4" bestFit="1" customWidth="1"/>
    <col min="3609" max="3609" width="7.81640625" style="4" customWidth="1"/>
    <col min="3610" max="3610" width="7.54296875" style="4" customWidth="1"/>
    <col min="3611" max="3611" width="14" style="4" customWidth="1"/>
    <col min="3612" max="3612" width="14.1796875" style="4" customWidth="1"/>
    <col min="3613" max="3613" width="15.1796875" style="4" customWidth="1"/>
    <col min="3614" max="3614" width="12" style="4" bestFit="1" customWidth="1"/>
    <col min="3615" max="3615" width="14.54296875" style="4" bestFit="1" customWidth="1"/>
    <col min="3616" max="3840" width="11.453125" style="4"/>
    <col min="3841" max="3841" width="19.453125" style="4" customWidth="1"/>
    <col min="3842" max="3843" width="0" style="4" hidden="1" customWidth="1"/>
    <col min="3844" max="3844" width="21.1796875" style="4" customWidth="1"/>
    <col min="3845" max="3845" width="10.54296875" style="4" customWidth="1"/>
    <col min="3846" max="3846" width="9.26953125" style="4" bestFit="1" customWidth="1"/>
    <col min="3847" max="3847" width="27.26953125" style="4" customWidth="1"/>
    <col min="3848" max="3848" width="12.26953125" style="4" customWidth="1"/>
    <col min="3849" max="3849" width="8.1796875" style="4" customWidth="1"/>
    <col min="3850" max="3850" width="8.453125" style="4" customWidth="1"/>
    <col min="3851" max="3851" width="8" style="4" customWidth="1"/>
    <col min="3852" max="3852" width="8.26953125" style="4" customWidth="1"/>
    <col min="3853" max="3853" width="0" style="4" hidden="1" customWidth="1"/>
    <col min="3854" max="3854" width="17.1796875" style="4" customWidth="1"/>
    <col min="3855" max="3856" width="13.54296875" style="4" customWidth="1"/>
    <col min="3857" max="3857" width="24" style="4" customWidth="1"/>
    <col min="3858" max="3860" width="22.1796875" style="4" customWidth="1"/>
    <col min="3861" max="3861" width="12.453125" style="4" customWidth="1"/>
    <col min="3862" max="3862" width="14.1796875" style="4" customWidth="1"/>
    <col min="3863" max="3863" width="8.1796875" style="4" customWidth="1"/>
    <col min="3864" max="3864" width="9.453125" style="4" bestFit="1" customWidth="1"/>
    <col min="3865" max="3865" width="7.81640625" style="4" customWidth="1"/>
    <col min="3866" max="3866" width="7.54296875" style="4" customWidth="1"/>
    <col min="3867" max="3867" width="14" style="4" customWidth="1"/>
    <col min="3868" max="3868" width="14.1796875" style="4" customWidth="1"/>
    <col min="3869" max="3869" width="15.1796875" style="4" customWidth="1"/>
    <col min="3870" max="3870" width="12" style="4" bestFit="1" customWidth="1"/>
    <col min="3871" max="3871" width="14.54296875" style="4" bestFit="1" customWidth="1"/>
    <col min="3872" max="4096" width="11.453125" style="4"/>
    <col min="4097" max="4097" width="19.453125" style="4" customWidth="1"/>
    <col min="4098" max="4099" width="0" style="4" hidden="1" customWidth="1"/>
    <col min="4100" max="4100" width="21.1796875" style="4" customWidth="1"/>
    <col min="4101" max="4101" width="10.54296875" style="4" customWidth="1"/>
    <col min="4102" max="4102" width="9.26953125" style="4" bestFit="1" customWidth="1"/>
    <col min="4103" max="4103" width="27.26953125" style="4" customWidth="1"/>
    <col min="4104" max="4104" width="12.26953125" style="4" customWidth="1"/>
    <col min="4105" max="4105" width="8.1796875" style="4" customWidth="1"/>
    <col min="4106" max="4106" width="8.453125" style="4" customWidth="1"/>
    <col min="4107" max="4107" width="8" style="4" customWidth="1"/>
    <col min="4108" max="4108" width="8.26953125" style="4" customWidth="1"/>
    <col min="4109" max="4109" width="0" style="4" hidden="1" customWidth="1"/>
    <col min="4110" max="4110" width="17.1796875" style="4" customWidth="1"/>
    <col min="4111" max="4112" width="13.54296875" style="4" customWidth="1"/>
    <col min="4113" max="4113" width="24" style="4" customWidth="1"/>
    <col min="4114" max="4116" width="22.1796875" style="4" customWidth="1"/>
    <col min="4117" max="4117" width="12.453125" style="4" customWidth="1"/>
    <col min="4118" max="4118" width="14.1796875" style="4" customWidth="1"/>
    <col min="4119" max="4119" width="8.1796875" style="4" customWidth="1"/>
    <col min="4120" max="4120" width="9.453125" style="4" bestFit="1" customWidth="1"/>
    <col min="4121" max="4121" width="7.81640625" style="4" customWidth="1"/>
    <col min="4122" max="4122" width="7.54296875" style="4" customWidth="1"/>
    <col min="4123" max="4123" width="14" style="4" customWidth="1"/>
    <col min="4124" max="4124" width="14.1796875" style="4" customWidth="1"/>
    <col min="4125" max="4125" width="15.1796875" style="4" customWidth="1"/>
    <col min="4126" max="4126" width="12" style="4" bestFit="1" customWidth="1"/>
    <col min="4127" max="4127" width="14.54296875" style="4" bestFit="1" customWidth="1"/>
    <col min="4128" max="4352" width="11.453125" style="4"/>
    <col min="4353" max="4353" width="19.453125" style="4" customWidth="1"/>
    <col min="4354" max="4355" width="0" style="4" hidden="1" customWidth="1"/>
    <col min="4356" max="4356" width="21.1796875" style="4" customWidth="1"/>
    <col min="4357" max="4357" width="10.54296875" style="4" customWidth="1"/>
    <col min="4358" max="4358" width="9.26953125" style="4" bestFit="1" customWidth="1"/>
    <col min="4359" max="4359" width="27.26953125" style="4" customWidth="1"/>
    <col min="4360" max="4360" width="12.26953125" style="4" customWidth="1"/>
    <col min="4361" max="4361" width="8.1796875" style="4" customWidth="1"/>
    <col min="4362" max="4362" width="8.453125" style="4" customWidth="1"/>
    <col min="4363" max="4363" width="8" style="4" customWidth="1"/>
    <col min="4364" max="4364" width="8.26953125" style="4" customWidth="1"/>
    <col min="4365" max="4365" width="0" style="4" hidden="1" customWidth="1"/>
    <col min="4366" max="4366" width="17.1796875" style="4" customWidth="1"/>
    <col min="4367" max="4368" width="13.54296875" style="4" customWidth="1"/>
    <col min="4369" max="4369" width="24" style="4" customWidth="1"/>
    <col min="4370" max="4372" width="22.1796875" style="4" customWidth="1"/>
    <col min="4373" max="4373" width="12.453125" style="4" customWidth="1"/>
    <col min="4374" max="4374" width="14.1796875" style="4" customWidth="1"/>
    <col min="4375" max="4375" width="8.1796875" style="4" customWidth="1"/>
    <col min="4376" max="4376" width="9.453125" style="4" bestFit="1" customWidth="1"/>
    <col min="4377" max="4377" width="7.81640625" style="4" customWidth="1"/>
    <col min="4378" max="4378" width="7.54296875" style="4" customWidth="1"/>
    <col min="4379" max="4379" width="14" style="4" customWidth="1"/>
    <col min="4380" max="4380" width="14.1796875" style="4" customWidth="1"/>
    <col min="4381" max="4381" width="15.1796875" style="4" customWidth="1"/>
    <col min="4382" max="4382" width="12" style="4" bestFit="1" customWidth="1"/>
    <col min="4383" max="4383" width="14.54296875" style="4" bestFit="1" customWidth="1"/>
    <col min="4384" max="4608" width="11.453125" style="4"/>
    <col min="4609" max="4609" width="19.453125" style="4" customWidth="1"/>
    <col min="4610" max="4611" width="0" style="4" hidden="1" customWidth="1"/>
    <col min="4612" max="4612" width="21.1796875" style="4" customWidth="1"/>
    <col min="4613" max="4613" width="10.54296875" style="4" customWidth="1"/>
    <col min="4614" max="4614" width="9.26953125" style="4" bestFit="1" customWidth="1"/>
    <col min="4615" max="4615" width="27.26953125" style="4" customWidth="1"/>
    <col min="4616" max="4616" width="12.26953125" style="4" customWidth="1"/>
    <col min="4617" max="4617" width="8.1796875" style="4" customWidth="1"/>
    <col min="4618" max="4618" width="8.453125" style="4" customWidth="1"/>
    <col min="4619" max="4619" width="8" style="4" customWidth="1"/>
    <col min="4620" max="4620" width="8.26953125" style="4" customWidth="1"/>
    <col min="4621" max="4621" width="0" style="4" hidden="1" customWidth="1"/>
    <col min="4622" max="4622" width="17.1796875" style="4" customWidth="1"/>
    <col min="4623" max="4624" width="13.54296875" style="4" customWidth="1"/>
    <col min="4625" max="4625" width="24" style="4" customWidth="1"/>
    <col min="4626" max="4628" width="22.1796875" style="4" customWidth="1"/>
    <col min="4629" max="4629" width="12.453125" style="4" customWidth="1"/>
    <col min="4630" max="4630" width="14.1796875" style="4" customWidth="1"/>
    <col min="4631" max="4631" width="8.1796875" style="4" customWidth="1"/>
    <col min="4632" max="4632" width="9.453125" style="4" bestFit="1" customWidth="1"/>
    <col min="4633" max="4633" width="7.81640625" style="4" customWidth="1"/>
    <col min="4634" max="4634" width="7.54296875" style="4" customWidth="1"/>
    <col min="4635" max="4635" width="14" style="4" customWidth="1"/>
    <col min="4636" max="4636" width="14.1796875" style="4" customWidth="1"/>
    <col min="4637" max="4637" width="15.1796875" style="4" customWidth="1"/>
    <col min="4638" max="4638" width="12" style="4" bestFit="1" customWidth="1"/>
    <col min="4639" max="4639" width="14.54296875" style="4" bestFit="1" customWidth="1"/>
    <col min="4640" max="4864" width="11.453125" style="4"/>
    <col min="4865" max="4865" width="19.453125" style="4" customWidth="1"/>
    <col min="4866" max="4867" width="0" style="4" hidden="1" customWidth="1"/>
    <col min="4868" max="4868" width="21.1796875" style="4" customWidth="1"/>
    <col min="4869" max="4869" width="10.54296875" style="4" customWidth="1"/>
    <col min="4870" max="4870" width="9.26953125" style="4" bestFit="1" customWidth="1"/>
    <col min="4871" max="4871" width="27.26953125" style="4" customWidth="1"/>
    <col min="4872" max="4872" width="12.26953125" style="4" customWidth="1"/>
    <col min="4873" max="4873" width="8.1796875" style="4" customWidth="1"/>
    <col min="4874" max="4874" width="8.453125" style="4" customWidth="1"/>
    <col min="4875" max="4875" width="8" style="4" customWidth="1"/>
    <col min="4876" max="4876" width="8.26953125" style="4" customWidth="1"/>
    <col min="4877" max="4877" width="0" style="4" hidden="1" customWidth="1"/>
    <col min="4878" max="4878" width="17.1796875" style="4" customWidth="1"/>
    <col min="4879" max="4880" width="13.54296875" style="4" customWidth="1"/>
    <col min="4881" max="4881" width="24" style="4" customWidth="1"/>
    <col min="4882" max="4884" width="22.1796875" style="4" customWidth="1"/>
    <col min="4885" max="4885" width="12.453125" style="4" customWidth="1"/>
    <col min="4886" max="4886" width="14.1796875" style="4" customWidth="1"/>
    <col min="4887" max="4887" width="8.1796875" style="4" customWidth="1"/>
    <col min="4888" max="4888" width="9.453125" style="4" bestFit="1" customWidth="1"/>
    <col min="4889" max="4889" width="7.81640625" style="4" customWidth="1"/>
    <col min="4890" max="4890" width="7.54296875" style="4" customWidth="1"/>
    <col min="4891" max="4891" width="14" style="4" customWidth="1"/>
    <col min="4892" max="4892" width="14.1796875" style="4" customWidth="1"/>
    <col min="4893" max="4893" width="15.1796875" style="4" customWidth="1"/>
    <col min="4894" max="4894" width="12" style="4" bestFit="1" customWidth="1"/>
    <col min="4895" max="4895" width="14.54296875" style="4" bestFit="1" customWidth="1"/>
    <col min="4896" max="5120" width="11.453125" style="4"/>
    <col min="5121" max="5121" width="19.453125" style="4" customWidth="1"/>
    <col min="5122" max="5123" width="0" style="4" hidden="1" customWidth="1"/>
    <col min="5124" max="5124" width="21.1796875" style="4" customWidth="1"/>
    <col min="5125" max="5125" width="10.54296875" style="4" customWidth="1"/>
    <col min="5126" max="5126" width="9.26953125" style="4" bestFit="1" customWidth="1"/>
    <col min="5127" max="5127" width="27.26953125" style="4" customWidth="1"/>
    <col min="5128" max="5128" width="12.26953125" style="4" customWidth="1"/>
    <col min="5129" max="5129" width="8.1796875" style="4" customWidth="1"/>
    <col min="5130" max="5130" width="8.453125" style="4" customWidth="1"/>
    <col min="5131" max="5131" width="8" style="4" customWidth="1"/>
    <col min="5132" max="5132" width="8.26953125" style="4" customWidth="1"/>
    <col min="5133" max="5133" width="0" style="4" hidden="1" customWidth="1"/>
    <col min="5134" max="5134" width="17.1796875" style="4" customWidth="1"/>
    <col min="5135" max="5136" width="13.54296875" style="4" customWidth="1"/>
    <col min="5137" max="5137" width="24" style="4" customWidth="1"/>
    <col min="5138" max="5140" width="22.1796875" style="4" customWidth="1"/>
    <col min="5141" max="5141" width="12.453125" style="4" customWidth="1"/>
    <col min="5142" max="5142" width="14.1796875" style="4" customWidth="1"/>
    <col min="5143" max="5143" width="8.1796875" style="4" customWidth="1"/>
    <col min="5144" max="5144" width="9.453125" style="4" bestFit="1" customWidth="1"/>
    <col min="5145" max="5145" width="7.81640625" style="4" customWidth="1"/>
    <col min="5146" max="5146" width="7.54296875" style="4" customWidth="1"/>
    <col min="5147" max="5147" width="14" style="4" customWidth="1"/>
    <col min="5148" max="5148" width="14.1796875" style="4" customWidth="1"/>
    <col min="5149" max="5149" width="15.1796875" style="4" customWidth="1"/>
    <col min="5150" max="5150" width="12" style="4" bestFit="1" customWidth="1"/>
    <col min="5151" max="5151" width="14.54296875" style="4" bestFit="1" customWidth="1"/>
    <col min="5152" max="5376" width="11.453125" style="4"/>
    <col min="5377" max="5377" width="19.453125" style="4" customWidth="1"/>
    <col min="5378" max="5379" width="0" style="4" hidden="1" customWidth="1"/>
    <col min="5380" max="5380" width="21.1796875" style="4" customWidth="1"/>
    <col min="5381" max="5381" width="10.54296875" style="4" customWidth="1"/>
    <col min="5382" max="5382" width="9.26953125" style="4" bestFit="1" customWidth="1"/>
    <col min="5383" max="5383" width="27.26953125" style="4" customWidth="1"/>
    <col min="5384" max="5384" width="12.26953125" style="4" customWidth="1"/>
    <col min="5385" max="5385" width="8.1796875" style="4" customWidth="1"/>
    <col min="5386" max="5386" width="8.453125" style="4" customWidth="1"/>
    <col min="5387" max="5387" width="8" style="4" customWidth="1"/>
    <col min="5388" max="5388" width="8.26953125" style="4" customWidth="1"/>
    <col min="5389" max="5389" width="0" style="4" hidden="1" customWidth="1"/>
    <col min="5390" max="5390" width="17.1796875" style="4" customWidth="1"/>
    <col min="5391" max="5392" width="13.54296875" style="4" customWidth="1"/>
    <col min="5393" max="5393" width="24" style="4" customWidth="1"/>
    <col min="5394" max="5396" width="22.1796875" style="4" customWidth="1"/>
    <col min="5397" max="5397" width="12.453125" style="4" customWidth="1"/>
    <col min="5398" max="5398" width="14.1796875" style="4" customWidth="1"/>
    <col min="5399" max="5399" width="8.1796875" style="4" customWidth="1"/>
    <col min="5400" max="5400" width="9.453125" style="4" bestFit="1" customWidth="1"/>
    <col min="5401" max="5401" width="7.81640625" style="4" customWidth="1"/>
    <col min="5402" max="5402" width="7.54296875" style="4" customWidth="1"/>
    <col min="5403" max="5403" width="14" style="4" customWidth="1"/>
    <col min="5404" max="5404" width="14.1796875" style="4" customWidth="1"/>
    <col min="5405" max="5405" width="15.1796875" style="4" customWidth="1"/>
    <col min="5406" max="5406" width="12" style="4" bestFit="1" customWidth="1"/>
    <col min="5407" max="5407" width="14.54296875" style="4" bestFit="1" customWidth="1"/>
    <col min="5408" max="5632" width="11.453125" style="4"/>
    <col min="5633" max="5633" width="19.453125" style="4" customWidth="1"/>
    <col min="5634" max="5635" width="0" style="4" hidden="1" customWidth="1"/>
    <col min="5636" max="5636" width="21.1796875" style="4" customWidth="1"/>
    <col min="5637" max="5637" width="10.54296875" style="4" customWidth="1"/>
    <col min="5638" max="5638" width="9.26953125" style="4" bestFit="1" customWidth="1"/>
    <col min="5639" max="5639" width="27.26953125" style="4" customWidth="1"/>
    <col min="5640" max="5640" width="12.26953125" style="4" customWidth="1"/>
    <col min="5641" max="5641" width="8.1796875" style="4" customWidth="1"/>
    <col min="5642" max="5642" width="8.453125" style="4" customWidth="1"/>
    <col min="5643" max="5643" width="8" style="4" customWidth="1"/>
    <col min="5644" max="5644" width="8.26953125" style="4" customWidth="1"/>
    <col min="5645" max="5645" width="0" style="4" hidden="1" customWidth="1"/>
    <col min="5646" max="5646" width="17.1796875" style="4" customWidth="1"/>
    <col min="5647" max="5648" width="13.54296875" style="4" customWidth="1"/>
    <col min="5649" max="5649" width="24" style="4" customWidth="1"/>
    <col min="5650" max="5652" width="22.1796875" style="4" customWidth="1"/>
    <col min="5653" max="5653" width="12.453125" style="4" customWidth="1"/>
    <col min="5654" max="5654" width="14.1796875" style="4" customWidth="1"/>
    <col min="5655" max="5655" width="8.1796875" style="4" customWidth="1"/>
    <col min="5656" max="5656" width="9.453125" style="4" bestFit="1" customWidth="1"/>
    <col min="5657" max="5657" width="7.81640625" style="4" customWidth="1"/>
    <col min="5658" max="5658" width="7.54296875" style="4" customWidth="1"/>
    <col min="5659" max="5659" width="14" style="4" customWidth="1"/>
    <col min="5660" max="5660" width="14.1796875" style="4" customWidth="1"/>
    <col min="5661" max="5661" width="15.1796875" style="4" customWidth="1"/>
    <col min="5662" max="5662" width="12" style="4" bestFit="1" customWidth="1"/>
    <col min="5663" max="5663" width="14.54296875" style="4" bestFit="1" customWidth="1"/>
    <col min="5664" max="5888" width="11.453125" style="4"/>
    <col min="5889" max="5889" width="19.453125" style="4" customWidth="1"/>
    <col min="5890" max="5891" width="0" style="4" hidden="1" customWidth="1"/>
    <col min="5892" max="5892" width="21.1796875" style="4" customWidth="1"/>
    <col min="5893" max="5893" width="10.54296875" style="4" customWidth="1"/>
    <col min="5894" max="5894" width="9.26953125" style="4" bestFit="1" customWidth="1"/>
    <col min="5895" max="5895" width="27.26953125" style="4" customWidth="1"/>
    <col min="5896" max="5896" width="12.26953125" style="4" customWidth="1"/>
    <col min="5897" max="5897" width="8.1796875" style="4" customWidth="1"/>
    <col min="5898" max="5898" width="8.453125" style="4" customWidth="1"/>
    <col min="5899" max="5899" width="8" style="4" customWidth="1"/>
    <col min="5900" max="5900" width="8.26953125" style="4" customWidth="1"/>
    <col min="5901" max="5901" width="0" style="4" hidden="1" customWidth="1"/>
    <col min="5902" max="5902" width="17.1796875" style="4" customWidth="1"/>
    <col min="5903" max="5904" width="13.54296875" style="4" customWidth="1"/>
    <col min="5905" max="5905" width="24" style="4" customWidth="1"/>
    <col min="5906" max="5908" width="22.1796875" style="4" customWidth="1"/>
    <col min="5909" max="5909" width="12.453125" style="4" customWidth="1"/>
    <col min="5910" max="5910" width="14.1796875" style="4" customWidth="1"/>
    <col min="5911" max="5911" width="8.1796875" style="4" customWidth="1"/>
    <col min="5912" max="5912" width="9.453125" style="4" bestFit="1" customWidth="1"/>
    <col min="5913" max="5913" width="7.81640625" style="4" customWidth="1"/>
    <col min="5914" max="5914" width="7.54296875" style="4" customWidth="1"/>
    <col min="5915" max="5915" width="14" style="4" customWidth="1"/>
    <col min="5916" max="5916" width="14.1796875" style="4" customWidth="1"/>
    <col min="5917" max="5917" width="15.1796875" style="4" customWidth="1"/>
    <col min="5918" max="5918" width="12" style="4" bestFit="1" customWidth="1"/>
    <col min="5919" max="5919" width="14.54296875" style="4" bestFit="1" customWidth="1"/>
    <col min="5920" max="6144" width="11.453125" style="4"/>
    <col min="6145" max="6145" width="19.453125" style="4" customWidth="1"/>
    <col min="6146" max="6147" width="0" style="4" hidden="1" customWidth="1"/>
    <col min="6148" max="6148" width="21.1796875" style="4" customWidth="1"/>
    <col min="6149" max="6149" width="10.54296875" style="4" customWidth="1"/>
    <col min="6150" max="6150" width="9.26953125" style="4" bestFit="1" customWidth="1"/>
    <col min="6151" max="6151" width="27.26953125" style="4" customWidth="1"/>
    <col min="6152" max="6152" width="12.26953125" style="4" customWidth="1"/>
    <col min="6153" max="6153" width="8.1796875" style="4" customWidth="1"/>
    <col min="6154" max="6154" width="8.453125" style="4" customWidth="1"/>
    <col min="6155" max="6155" width="8" style="4" customWidth="1"/>
    <col min="6156" max="6156" width="8.26953125" style="4" customWidth="1"/>
    <col min="6157" max="6157" width="0" style="4" hidden="1" customWidth="1"/>
    <col min="6158" max="6158" width="17.1796875" style="4" customWidth="1"/>
    <col min="6159" max="6160" width="13.54296875" style="4" customWidth="1"/>
    <col min="6161" max="6161" width="24" style="4" customWidth="1"/>
    <col min="6162" max="6164" width="22.1796875" style="4" customWidth="1"/>
    <col min="6165" max="6165" width="12.453125" style="4" customWidth="1"/>
    <col min="6166" max="6166" width="14.1796875" style="4" customWidth="1"/>
    <col min="6167" max="6167" width="8.1796875" style="4" customWidth="1"/>
    <col min="6168" max="6168" width="9.453125" style="4" bestFit="1" customWidth="1"/>
    <col min="6169" max="6169" width="7.81640625" style="4" customWidth="1"/>
    <col min="6170" max="6170" width="7.54296875" style="4" customWidth="1"/>
    <col min="6171" max="6171" width="14" style="4" customWidth="1"/>
    <col min="6172" max="6172" width="14.1796875" style="4" customWidth="1"/>
    <col min="6173" max="6173" width="15.1796875" style="4" customWidth="1"/>
    <col min="6174" max="6174" width="12" style="4" bestFit="1" customWidth="1"/>
    <col min="6175" max="6175" width="14.54296875" style="4" bestFit="1" customWidth="1"/>
    <col min="6176" max="6400" width="11.453125" style="4"/>
    <col min="6401" max="6401" width="19.453125" style="4" customWidth="1"/>
    <col min="6402" max="6403" width="0" style="4" hidden="1" customWidth="1"/>
    <col min="6404" max="6404" width="21.1796875" style="4" customWidth="1"/>
    <col min="6405" max="6405" width="10.54296875" style="4" customWidth="1"/>
    <col min="6406" max="6406" width="9.26953125" style="4" bestFit="1" customWidth="1"/>
    <col min="6407" max="6407" width="27.26953125" style="4" customWidth="1"/>
    <col min="6408" max="6408" width="12.26953125" style="4" customWidth="1"/>
    <col min="6409" max="6409" width="8.1796875" style="4" customWidth="1"/>
    <col min="6410" max="6410" width="8.453125" style="4" customWidth="1"/>
    <col min="6411" max="6411" width="8" style="4" customWidth="1"/>
    <col min="6412" max="6412" width="8.26953125" style="4" customWidth="1"/>
    <col min="6413" max="6413" width="0" style="4" hidden="1" customWidth="1"/>
    <col min="6414" max="6414" width="17.1796875" style="4" customWidth="1"/>
    <col min="6415" max="6416" width="13.54296875" style="4" customWidth="1"/>
    <col min="6417" max="6417" width="24" style="4" customWidth="1"/>
    <col min="6418" max="6420" width="22.1796875" style="4" customWidth="1"/>
    <col min="6421" max="6421" width="12.453125" style="4" customWidth="1"/>
    <col min="6422" max="6422" width="14.1796875" style="4" customWidth="1"/>
    <col min="6423" max="6423" width="8.1796875" style="4" customWidth="1"/>
    <col min="6424" max="6424" width="9.453125" style="4" bestFit="1" customWidth="1"/>
    <col min="6425" max="6425" width="7.81640625" style="4" customWidth="1"/>
    <col min="6426" max="6426" width="7.54296875" style="4" customWidth="1"/>
    <col min="6427" max="6427" width="14" style="4" customWidth="1"/>
    <col min="6428" max="6428" width="14.1796875" style="4" customWidth="1"/>
    <col min="6429" max="6429" width="15.1796875" style="4" customWidth="1"/>
    <col min="6430" max="6430" width="12" style="4" bestFit="1" customWidth="1"/>
    <col min="6431" max="6431" width="14.54296875" style="4" bestFit="1" customWidth="1"/>
    <col min="6432" max="6656" width="11.453125" style="4"/>
    <col min="6657" max="6657" width="19.453125" style="4" customWidth="1"/>
    <col min="6658" max="6659" width="0" style="4" hidden="1" customWidth="1"/>
    <col min="6660" max="6660" width="21.1796875" style="4" customWidth="1"/>
    <col min="6661" max="6661" width="10.54296875" style="4" customWidth="1"/>
    <col min="6662" max="6662" width="9.26953125" style="4" bestFit="1" customWidth="1"/>
    <col min="6663" max="6663" width="27.26953125" style="4" customWidth="1"/>
    <col min="6664" max="6664" width="12.26953125" style="4" customWidth="1"/>
    <col min="6665" max="6665" width="8.1796875" style="4" customWidth="1"/>
    <col min="6666" max="6666" width="8.453125" style="4" customWidth="1"/>
    <col min="6667" max="6667" width="8" style="4" customWidth="1"/>
    <col min="6668" max="6668" width="8.26953125" style="4" customWidth="1"/>
    <col min="6669" max="6669" width="0" style="4" hidden="1" customWidth="1"/>
    <col min="6670" max="6670" width="17.1796875" style="4" customWidth="1"/>
    <col min="6671" max="6672" width="13.54296875" style="4" customWidth="1"/>
    <col min="6673" max="6673" width="24" style="4" customWidth="1"/>
    <col min="6674" max="6676" width="22.1796875" style="4" customWidth="1"/>
    <col min="6677" max="6677" width="12.453125" style="4" customWidth="1"/>
    <col min="6678" max="6678" width="14.1796875" style="4" customWidth="1"/>
    <col min="6679" max="6679" width="8.1796875" style="4" customWidth="1"/>
    <col min="6680" max="6680" width="9.453125" style="4" bestFit="1" customWidth="1"/>
    <col min="6681" max="6681" width="7.81640625" style="4" customWidth="1"/>
    <col min="6682" max="6682" width="7.54296875" style="4" customWidth="1"/>
    <col min="6683" max="6683" width="14" style="4" customWidth="1"/>
    <col min="6684" max="6684" width="14.1796875" style="4" customWidth="1"/>
    <col min="6685" max="6685" width="15.1796875" style="4" customWidth="1"/>
    <col min="6686" max="6686" width="12" style="4" bestFit="1" customWidth="1"/>
    <col min="6687" max="6687" width="14.54296875" style="4" bestFit="1" customWidth="1"/>
    <col min="6688" max="6912" width="11.453125" style="4"/>
    <col min="6913" max="6913" width="19.453125" style="4" customWidth="1"/>
    <col min="6914" max="6915" width="0" style="4" hidden="1" customWidth="1"/>
    <col min="6916" max="6916" width="21.1796875" style="4" customWidth="1"/>
    <col min="6917" max="6917" width="10.54296875" style="4" customWidth="1"/>
    <col min="6918" max="6918" width="9.26953125" style="4" bestFit="1" customWidth="1"/>
    <col min="6919" max="6919" width="27.26953125" style="4" customWidth="1"/>
    <col min="6920" max="6920" width="12.26953125" style="4" customWidth="1"/>
    <col min="6921" max="6921" width="8.1796875" style="4" customWidth="1"/>
    <col min="6922" max="6922" width="8.453125" style="4" customWidth="1"/>
    <col min="6923" max="6923" width="8" style="4" customWidth="1"/>
    <col min="6924" max="6924" width="8.26953125" style="4" customWidth="1"/>
    <col min="6925" max="6925" width="0" style="4" hidden="1" customWidth="1"/>
    <col min="6926" max="6926" width="17.1796875" style="4" customWidth="1"/>
    <col min="6927" max="6928" width="13.54296875" style="4" customWidth="1"/>
    <col min="6929" max="6929" width="24" style="4" customWidth="1"/>
    <col min="6930" max="6932" width="22.1796875" style="4" customWidth="1"/>
    <col min="6933" max="6933" width="12.453125" style="4" customWidth="1"/>
    <col min="6934" max="6934" width="14.1796875" style="4" customWidth="1"/>
    <col min="6935" max="6935" width="8.1796875" style="4" customWidth="1"/>
    <col min="6936" max="6936" width="9.453125" style="4" bestFit="1" customWidth="1"/>
    <col min="6937" max="6937" width="7.81640625" style="4" customWidth="1"/>
    <col min="6938" max="6938" width="7.54296875" style="4" customWidth="1"/>
    <col min="6939" max="6939" width="14" style="4" customWidth="1"/>
    <col min="6940" max="6940" width="14.1796875" style="4" customWidth="1"/>
    <col min="6941" max="6941" width="15.1796875" style="4" customWidth="1"/>
    <col min="6942" max="6942" width="12" style="4" bestFit="1" customWidth="1"/>
    <col min="6943" max="6943" width="14.54296875" style="4" bestFit="1" customWidth="1"/>
    <col min="6944" max="7168" width="11.453125" style="4"/>
    <col min="7169" max="7169" width="19.453125" style="4" customWidth="1"/>
    <col min="7170" max="7171" width="0" style="4" hidden="1" customWidth="1"/>
    <col min="7172" max="7172" width="21.1796875" style="4" customWidth="1"/>
    <col min="7173" max="7173" width="10.54296875" style="4" customWidth="1"/>
    <col min="7174" max="7174" width="9.26953125" style="4" bestFit="1" customWidth="1"/>
    <col min="7175" max="7175" width="27.26953125" style="4" customWidth="1"/>
    <col min="7176" max="7176" width="12.26953125" style="4" customWidth="1"/>
    <col min="7177" max="7177" width="8.1796875" style="4" customWidth="1"/>
    <col min="7178" max="7178" width="8.453125" style="4" customWidth="1"/>
    <col min="7179" max="7179" width="8" style="4" customWidth="1"/>
    <col min="7180" max="7180" width="8.26953125" style="4" customWidth="1"/>
    <col min="7181" max="7181" width="0" style="4" hidden="1" customWidth="1"/>
    <col min="7182" max="7182" width="17.1796875" style="4" customWidth="1"/>
    <col min="7183" max="7184" width="13.54296875" style="4" customWidth="1"/>
    <col min="7185" max="7185" width="24" style="4" customWidth="1"/>
    <col min="7186" max="7188" width="22.1796875" style="4" customWidth="1"/>
    <col min="7189" max="7189" width="12.453125" style="4" customWidth="1"/>
    <col min="7190" max="7190" width="14.1796875" style="4" customWidth="1"/>
    <col min="7191" max="7191" width="8.1796875" style="4" customWidth="1"/>
    <col min="7192" max="7192" width="9.453125" style="4" bestFit="1" customWidth="1"/>
    <col min="7193" max="7193" width="7.81640625" style="4" customWidth="1"/>
    <col min="7194" max="7194" width="7.54296875" style="4" customWidth="1"/>
    <col min="7195" max="7195" width="14" style="4" customWidth="1"/>
    <col min="7196" max="7196" width="14.1796875" style="4" customWidth="1"/>
    <col min="7197" max="7197" width="15.1796875" style="4" customWidth="1"/>
    <col min="7198" max="7198" width="12" style="4" bestFit="1" customWidth="1"/>
    <col min="7199" max="7199" width="14.54296875" style="4" bestFit="1" customWidth="1"/>
    <col min="7200" max="7424" width="11.453125" style="4"/>
    <col min="7425" max="7425" width="19.453125" style="4" customWidth="1"/>
    <col min="7426" max="7427" width="0" style="4" hidden="1" customWidth="1"/>
    <col min="7428" max="7428" width="21.1796875" style="4" customWidth="1"/>
    <col min="7429" max="7429" width="10.54296875" style="4" customWidth="1"/>
    <col min="7430" max="7430" width="9.26953125" style="4" bestFit="1" customWidth="1"/>
    <col min="7431" max="7431" width="27.26953125" style="4" customWidth="1"/>
    <col min="7432" max="7432" width="12.26953125" style="4" customWidth="1"/>
    <col min="7433" max="7433" width="8.1796875" style="4" customWidth="1"/>
    <col min="7434" max="7434" width="8.453125" style="4" customWidth="1"/>
    <col min="7435" max="7435" width="8" style="4" customWidth="1"/>
    <col min="7436" max="7436" width="8.26953125" style="4" customWidth="1"/>
    <col min="7437" max="7437" width="0" style="4" hidden="1" customWidth="1"/>
    <col min="7438" max="7438" width="17.1796875" style="4" customWidth="1"/>
    <col min="7439" max="7440" width="13.54296875" style="4" customWidth="1"/>
    <col min="7441" max="7441" width="24" style="4" customWidth="1"/>
    <col min="7442" max="7444" width="22.1796875" style="4" customWidth="1"/>
    <col min="7445" max="7445" width="12.453125" style="4" customWidth="1"/>
    <col min="7446" max="7446" width="14.1796875" style="4" customWidth="1"/>
    <col min="7447" max="7447" width="8.1796875" style="4" customWidth="1"/>
    <col min="7448" max="7448" width="9.453125" style="4" bestFit="1" customWidth="1"/>
    <col min="7449" max="7449" width="7.81640625" style="4" customWidth="1"/>
    <col min="7450" max="7450" width="7.54296875" style="4" customWidth="1"/>
    <col min="7451" max="7451" width="14" style="4" customWidth="1"/>
    <col min="7452" max="7452" width="14.1796875" style="4" customWidth="1"/>
    <col min="7453" max="7453" width="15.1796875" style="4" customWidth="1"/>
    <col min="7454" max="7454" width="12" style="4" bestFit="1" customWidth="1"/>
    <col min="7455" max="7455" width="14.54296875" style="4" bestFit="1" customWidth="1"/>
    <col min="7456" max="7680" width="11.453125" style="4"/>
    <col min="7681" max="7681" width="19.453125" style="4" customWidth="1"/>
    <col min="7682" max="7683" width="0" style="4" hidden="1" customWidth="1"/>
    <col min="7684" max="7684" width="21.1796875" style="4" customWidth="1"/>
    <col min="7685" max="7685" width="10.54296875" style="4" customWidth="1"/>
    <col min="7686" max="7686" width="9.26953125" style="4" bestFit="1" customWidth="1"/>
    <col min="7687" max="7687" width="27.26953125" style="4" customWidth="1"/>
    <col min="7688" max="7688" width="12.26953125" style="4" customWidth="1"/>
    <col min="7689" max="7689" width="8.1796875" style="4" customWidth="1"/>
    <col min="7690" max="7690" width="8.453125" style="4" customWidth="1"/>
    <col min="7691" max="7691" width="8" style="4" customWidth="1"/>
    <col min="7692" max="7692" width="8.26953125" style="4" customWidth="1"/>
    <col min="7693" max="7693" width="0" style="4" hidden="1" customWidth="1"/>
    <col min="7694" max="7694" width="17.1796875" style="4" customWidth="1"/>
    <col min="7695" max="7696" width="13.54296875" style="4" customWidth="1"/>
    <col min="7697" max="7697" width="24" style="4" customWidth="1"/>
    <col min="7698" max="7700" width="22.1796875" style="4" customWidth="1"/>
    <col min="7701" max="7701" width="12.453125" style="4" customWidth="1"/>
    <col min="7702" max="7702" width="14.1796875" style="4" customWidth="1"/>
    <col min="7703" max="7703" width="8.1796875" style="4" customWidth="1"/>
    <col min="7704" max="7704" width="9.453125" style="4" bestFit="1" customWidth="1"/>
    <col min="7705" max="7705" width="7.81640625" style="4" customWidth="1"/>
    <col min="7706" max="7706" width="7.54296875" style="4" customWidth="1"/>
    <col min="7707" max="7707" width="14" style="4" customWidth="1"/>
    <col min="7708" max="7708" width="14.1796875" style="4" customWidth="1"/>
    <col min="7709" max="7709" width="15.1796875" style="4" customWidth="1"/>
    <col min="7710" max="7710" width="12" style="4" bestFit="1" customWidth="1"/>
    <col min="7711" max="7711" width="14.54296875" style="4" bestFit="1" customWidth="1"/>
    <col min="7712" max="7936" width="11.453125" style="4"/>
    <col min="7937" max="7937" width="19.453125" style="4" customWidth="1"/>
    <col min="7938" max="7939" width="0" style="4" hidden="1" customWidth="1"/>
    <col min="7940" max="7940" width="21.1796875" style="4" customWidth="1"/>
    <col min="7941" max="7941" width="10.54296875" style="4" customWidth="1"/>
    <col min="7942" max="7942" width="9.26953125" style="4" bestFit="1" customWidth="1"/>
    <col min="7943" max="7943" width="27.26953125" style="4" customWidth="1"/>
    <col min="7944" max="7944" width="12.26953125" style="4" customWidth="1"/>
    <col min="7945" max="7945" width="8.1796875" style="4" customWidth="1"/>
    <col min="7946" max="7946" width="8.453125" style="4" customWidth="1"/>
    <col min="7947" max="7947" width="8" style="4" customWidth="1"/>
    <col min="7948" max="7948" width="8.26953125" style="4" customWidth="1"/>
    <col min="7949" max="7949" width="0" style="4" hidden="1" customWidth="1"/>
    <col min="7950" max="7950" width="17.1796875" style="4" customWidth="1"/>
    <col min="7951" max="7952" width="13.54296875" style="4" customWidth="1"/>
    <col min="7953" max="7953" width="24" style="4" customWidth="1"/>
    <col min="7954" max="7956" width="22.1796875" style="4" customWidth="1"/>
    <col min="7957" max="7957" width="12.453125" style="4" customWidth="1"/>
    <col min="7958" max="7958" width="14.1796875" style="4" customWidth="1"/>
    <col min="7959" max="7959" width="8.1796875" style="4" customWidth="1"/>
    <col min="7960" max="7960" width="9.453125" style="4" bestFit="1" customWidth="1"/>
    <col min="7961" max="7961" width="7.81640625" style="4" customWidth="1"/>
    <col min="7962" max="7962" width="7.54296875" style="4" customWidth="1"/>
    <col min="7963" max="7963" width="14" style="4" customWidth="1"/>
    <col min="7964" max="7964" width="14.1796875" style="4" customWidth="1"/>
    <col min="7965" max="7965" width="15.1796875" style="4" customWidth="1"/>
    <col min="7966" max="7966" width="12" style="4" bestFit="1" customWidth="1"/>
    <col min="7967" max="7967" width="14.54296875" style="4" bestFit="1" customWidth="1"/>
    <col min="7968" max="8192" width="11.453125" style="4"/>
    <col min="8193" max="8193" width="19.453125" style="4" customWidth="1"/>
    <col min="8194" max="8195" width="0" style="4" hidden="1" customWidth="1"/>
    <col min="8196" max="8196" width="21.1796875" style="4" customWidth="1"/>
    <col min="8197" max="8197" width="10.54296875" style="4" customWidth="1"/>
    <col min="8198" max="8198" width="9.26953125" style="4" bestFit="1" customWidth="1"/>
    <col min="8199" max="8199" width="27.26953125" style="4" customWidth="1"/>
    <col min="8200" max="8200" width="12.26953125" style="4" customWidth="1"/>
    <col min="8201" max="8201" width="8.1796875" style="4" customWidth="1"/>
    <col min="8202" max="8202" width="8.453125" style="4" customWidth="1"/>
    <col min="8203" max="8203" width="8" style="4" customWidth="1"/>
    <col min="8204" max="8204" width="8.26953125" style="4" customWidth="1"/>
    <col min="8205" max="8205" width="0" style="4" hidden="1" customWidth="1"/>
    <col min="8206" max="8206" width="17.1796875" style="4" customWidth="1"/>
    <col min="8207" max="8208" width="13.54296875" style="4" customWidth="1"/>
    <col min="8209" max="8209" width="24" style="4" customWidth="1"/>
    <col min="8210" max="8212" width="22.1796875" style="4" customWidth="1"/>
    <col min="8213" max="8213" width="12.453125" style="4" customWidth="1"/>
    <col min="8214" max="8214" width="14.1796875" style="4" customWidth="1"/>
    <col min="8215" max="8215" width="8.1796875" style="4" customWidth="1"/>
    <col min="8216" max="8216" width="9.453125" style="4" bestFit="1" customWidth="1"/>
    <col min="8217" max="8217" width="7.81640625" style="4" customWidth="1"/>
    <col min="8218" max="8218" width="7.54296875" style="4" customWidth="1"/>
    <col min="8219" max="8219" width="14" style="4" customWidth="1"/>
    <col min="8220" max="8220" width="14.1796875" style="4" customWidth="1"/>
    <col min="8221" max="8221" width="15.1796875" style="4" customWidth="1"/>
    <col min="8222" max="8222" width="12" style="4" bestFit="1" customWidth="1"/>
    <col min="8223" max="8223" width="14.54296875" style="4" bestFit="1" customWidth="1"/>
    <col min="8224" max="8448" width="11.453125" style="4"/>
    <col min="8449" max="8449" width="19.453125" style="4" customWidth="1"/>
    <col min="8450" max="8451" width="0" style="4" hidden="1" customWidth="1"/>
    <col min="8452" max="8452" width="21.1796875" style="4" customWidth="1"/>
    <col min="8453" max="8453" width="10.54296875" style="4" customWidth="1"/>
    <col min="8454" max="8454" width="9.26953125" style="4" bestFit="1" customWidth="1"/>
    <col min="8455" max="8455" width="27.26953125" style="4" customWidth="1"/>
    <col min="8456" max="8456" width="12.26953125" style="4" customWidth="1"/>
    <col min="8457" max="8457" width="8.1796875" style="4" customWidth="1"/>
    <col min="8458" max="8458" width="8.453125" style="4" customWidth="1"/>
    <col min="8459" max="8459" width="8" style="4" customWidth="1"/>
    <col min="8460" max="8460" width="8.26953125" style="4" customWidth="1"/>
    <col min="8461" max="8461" width="0" style="4" hidden="1" customWidth="1"/>
    <col min="8462" max="8462" width="17.1796875" style="4" customWidth="1"/>
    <col min="8463" max="8464" width="13.54296875" style="4" customWidth="1"/>
    <col min="8465" max="8465" width="24" style="4" customWidth="1"/>
    <col min="8466" max="8468" width="22.1796875" style="4" customWidth="1"/>
    <col min="8469" max="8469" width="12.453125" style="4" customWidth="1"/>
    <col min="8470" max="8470" width="14.1796875" style="4" customWidth="1"/>
    <col min="8471" max="8471" width="8.1796875" style="4" customWidth="1"/>
    <col min="8472" max="8472" width="9.453125" style="4" bestFit="1" customWidth="1"/>
    <col min="8473" max="8473" width="7.81640625" style="4" customWidth="1"/>
    <col min="8474" max="8474" width="7.54296875" style="4" customWidth="1"/>
    <col min="8475" max="8475" width="14" style="4" customWidth="1"/>
    <col min="8476" max="8476" width="14.1796875" style="4" customWidth="1"/>
    <col min="8477" max="8477" width="15.1796875" style="4" customWidth="1"/>
    <col min="8478" max="8478" width="12" style="4" bestFit="1" customWidth="1"/>
    <col min="8479" max="8479" width="14.54296875" style="4" bestFit="1" customWidth="1"/>
    <col min="8480" max="8704" width="11.453125" style="4"/>
    <col min="8705" max="8705" width="19.453125" style="4" customWidth="1"/>
    <col min="8706" max="8707" width="0" style="4" hidden="1" customWidth="1"/>
    <col min="8708" max="8708" width="21.1796875" style="4" customWidth="1"/>
    <col min="8709" max="8709" width="10.54296875" style="4" customWidth="1"/>
    <col min="8710" max="8710" width="9.26953125" style="4" bestFit="1" customWidth="1"/>
    <col min="8711" max="8711" width="27.26953125" style="4" customWidth="1"/>
    <col min="8712" max="8712" width="12.26953125" style="4" customWidth="1"/>
    <col min="8713" max="8713" width="8.1796875" style="4" customWidth="1"/>
    <col min="8714" max="8714" width="8.453125" style="4" customWidth="1"/>
    <col min="8715" max="8715" width="8" style="4" customWidth="1"/>
    <col min="8716" max="8716" width="8.26953125" style="4" customWidth="1"/>
    <col min="8717" max="8717" width="0" style="4" hidden="1" customWidth="1"/>
    <col min="8718" max="8718" width="17.1796875" style="4" customWidth="1"/>
    <col min="8719" max="8720" width="13.54296875" style="4" customWidth="1"/>
    <col min="8721" max="8721" width="24" style="4" customWidth="1"/>
    <col min="8722" max="8724" width="22.1796875" style="4" customWidth="1"/>
    <col min="8725" max="8725" width="12.453125" style="4" customWidth="1"/>
    <col min="8726" max="8726" width="14.1796875" style="4" customWidth="1"/>
    <col min="8727" max="8727" width="8.1796875" style="4" customWidth="1"/>
    <col min="8728" max="8728" width="9.453125" style="4" bestFit="1" customWidth="1"/>
    <col min="8729" max="8729" width="7.81640625" style="4" customWidth="1"/>
    <col min="8730" max="8730" width="7.54296875" style="4" customWidth="1"/>
    <col min="8731" max="8731" width="14" style="4" customWidth="1"/>
    <col min="8732" max="8732" width="14.1796875" style="4" customWidth="1"/>
    <col min="8733" max="8733" width="15.1796875" style="4" customWidth="1"/>
    <col min="8734" max="8734" width="12" style="4" bestFit="1" customWidth="1"/>
    <col min="8735" max="8735" width="14.54296875" style="4" bestFit="1" customWidth="1"/>
    <col min="8736" max="8960" width="11.453125" style="4"/>
    <col min="8961" max="8961" width="19.453125" style="4" customWidth="1"/>
    <col min="8962" max="8963" width="0" style="4" hidden="1" customWidth="1"/>
    <col min="8964" max="8964" width="21.1796875" style="4" customWidth="1"/>
    <col min="8965" max="8965" width="10.54296875" style="4" customWidth="1"/>
    <col min="8966" max="8966" width="9.26953125" style="4" bestFit="1" customWidth="1"/>
    <col min="8967" max="8967" width="27.26953125" style="4" customWidth="1"/>
    <col min="8968" max="8968" width="12.26953125" style="4" customWidth="1"/>
    <col min="8969" max="8969" width="8.1796875" style="4" customWidth="1"/>
    <col min="8970" max="8970" width="8.453125" style="4" customWidth="1"/>
    <col min="8971" max="8971" width="8" style="4" customWidth="1"/>
    <col min="8972" max="8972" width="8.26953125" style="4" customWidth="1"/>
    <col min="8973" max="8973" width="0" style="4" hidden="1" customWidth="1"/>
    <col min="8974" max="8974" width="17.1796875" style="4" customWidth="1"/>
    <col min="8975" max="8976" width="13.54296875" style="4" customWidth="1"/>
    <col min="8977" max="8977" width="24" style="4" customWidth="1"/>
    <col min="8978" max="8980" width="22.1796875" style="4" customWidth="1"/>
    <col min="8981" max="8981" width="12.453125" style="4" customWidth="1"/>
    <col min="8982" max="8982" width="14.1796875" style="4" customWidth="1"/>
    <col min="8983" max="8983" width="8.1796875" style="4" customWidth="1"/>
    <col min="8984" max="8984" width="9.453125" style="4" bestFit="1" customWidth="1"/>
    <col min="8985" max="8985" width="7.81640625" style="4" customWidth="1"/>
    <col min="8986" max="8986" width="7.54296875" style="4" customWidth="1"/>
    <col min="8987" max="8987" width="14" style="4" customWidth="1"/>
    <col min="8988" max="8988" width="14.1796875" style="4" customWidth="1"/>
    <col min="8989" max="8989" width="15.1796875" style="4" customWidth="1"/>
    <col min="8990" max="8990" width="12" style="4" bestFit="1" customWidth="1"/>
    <col min="8991" max="8991" width="14.54296875" style="4" bestFit="1" customWidth="1"/>
    <col min="8992" max="9216" width="11.453125" style="4"/>
    <col min="9217" max="9217" width="19.453125" style="4" customWidth="1"/>
    <col min="9218" max="9219" width="0" style="4" hidden="1" customWidth="1"/>
    <col min="9220" max="9220" width="21.1796875" style="4" customWidth="1"/>
    <col min="9221" max="9221" width="10.54296875" style="4" customWidth="1"/>
    <col min="9222" max="9222" width="9.26953125" style="4" bestFit="1" customWidth="1"/>
    <col min="9223" max="9223" width="27.26953125" style="4" customWidth="1"/>
    <col min="9224" max="9224" width="12.26953125" style="4" customWidth="1"/>
    <col min="9225" max="9225" width="8.1796875" style="4" customWidth="1"/>
    <col min="9226" max="9226" width="8.453125" style="4" customWidth="1"/>
    <col min="9227" max="9227" width="8" style="4" customWidth="1"/>
    <col min="9228" max="9228" width="8.26953125" style="4" customWidth="1"/>
    <col min="9229" max="9229" width="0" style="4" hidden="1" customWidth="1"/>
    <col min="9230" max="9230" width="17.1796875" style="4" customWidth="1"/>
    <col min="9231" max="9232" width="13.54296875" style="4" customWidth="1"/>
    <col min="9233" max="9233" width="24" style="4" customWidth="1"/>
    <col min="9234" max="9236" width="22.1796875" style="4" customWidth="1"/>
    <col min="9237" max="9237" width="12.453125" style="4" customWidth="1"/>
    <col min="9238" max="9238" width="14.1796875" style="4" customWidth="1"/>
    <col min="9239" max="9239" width="8.1796875" style="4" customWidth="1"/>
    <col min="9240" max="9240" width="9.453125" style="4" bestFit="1" customWidth="1"/>
    <col min="9241" max="9241" width="7.81640625" style="4" customWidth="1"/>
    <col min="9242" max="9242" width="7.54296875" style="4" customWidth="1"/>
    <col min="9243" max="9243" width="14" style="4" customWidth="1"/>
    <col min="9244" max="9244" width="14.1796875" style="4" customWidth="1"/>
    <col min="9245" max="9245" width="15.1796875" style="4" customWidth="1"/>
    <col min="9246" max="9246" width="12" style="4" bestFit="1" customWidth="1"/>
    <col min="9247" max="9247" width="14.54296875" style="4" bestFit="1" customWidth="1"/>
    <col min="9248" max="9472" width="11.453125" style="4"/>
    <col min="9473" max="9473" width="19.453125" style="4" customWidth="1"/>
    <col min="9474" max="9475" width="0" style="4" hidden="1" customWidth="1"/>
    <col min="9476" max="9476" width="21.1796875" style="4" customWidth="1"/>
    <col min="9477" max="9477" width="10.54296875" style="4" customWidth="1"/>
    <col min="9478" max="9478" width="9.26953125" style="4" bestFit="1" customWidth="1"/>
    <col min="9479" max="9479" width="27.26953125" style="4" customWidth="1"/>
    <col min="9480" max="9480" width="12.26953125" style="4" customWidth="1"/>
    <col min="9481" max="9481" width="8.1796875" style="4" customWidth="1"/>
    <col min="9482" max="9482" width="8.453125" style="4" customWidth="1"/>
    <col min="9483" max="9483" width="8" style="4" customWidth="1"/>
    <col min="9484" max="9484" width="8.26953125" style="4" customWidth="1"/>
    <col min="9485" max="9485" width="0" style="4" hidden="1" customWidth="1"/>
    <col min="9486" max="9486" width="17.1796875" style="4" customWidth="1"/>
    <col min="9487" max="9488" width="13.54296875" style="4" customWidth="1"/>
    <col min="9489" max="9489" width="24" style="4" customWidth="1"/>
    <col min="9490" max="9492" width="22.1796875" style="4" customWidth="1"/>
    <col min="9493" max="9493" width="12.453125" style="4" customWidth="1"/>
    <col min="9494" max="9494" width="14.1796875" style="4" customWidth="1"/>
    <col min="9495" max="9495" width="8.1796875" style="4" customWidth="1"/>
    <col min="9496" max="9496" width="9.453125" style="4" bestFit="1" customWidth="1"/>
    <col min="9497" max="9497" width="7.81640625" style="4" customWidth="1"/>
    <col min="9498" max="9498" width="7.54296875" style="4" customWidth="1"/>
    <col min="9499" max="9499" width="14" style="4" customWidth="1"/>
    <col min="9500" max="9500" width="14.1796875" style="4" customWidth="1"/>
    <col min="9501" max="9501" width="15.1796875" style="4" customWidth="1"/>
    <col min="9502" max="9502" width="12" style="4" bestFit="1" customWidth="1"/>
    <col min="9503" max="9503" width="14.54296875" style="4" bestFit="1" customWidth="1"/>
    <col min="9504" max="9728" width="11.453125" style="4"/>
    <col min="9729" max="9729" width="19.453125" style="4" customWidth="1"/>
    <col min="9730" max="9731" width="0" style="4" hidden="1" customWidth="1"/>
    <col min="9732" max="9732" width="21.1796875" style="4" customWidth="1"/>
    <col min="9733" max="9733" width="10.54296875" style="4" customWidth="1"/>
    <col min="9734" max="9734" width="9.26953125" style="4" bestFit="1" customWidth="1"/>
    <col min="9735" max="9735" width="27.26953125" style="4" customWidth="1"/>
    <col min="9736" max="9736" width="12.26953125" style="4" customWidth="1"/>
    <col min="9737" max="9737" width="8.1796875" style="4" customWidth="1"/>
    <col min="9738" max="9738" width="8.453125" style="4" customWidth="1"/>
    <col min="9739" max="9739" width="8" style="4" customWidth="1"/>
    <col min="9740" max="9740" width="8.26953125" style="4" customWidth="1"/>
    <col min="9741" max="9741" width="0" style="4" hidden="1" customWidth="1"/>
    <col min="9742" max="9742" width="17.1796875" style="4" customWidth="1"/>
    <col min="9743" max="9744" width="13.54296875" style="4" customWidth="1"/>
    <col min="9745" max="9745" width="24" style="4" customWidth="1"/>
    <col min="9746" max="9748" width="22.1796875" style="4" customWidth="1"/>
    <col min="9749" max="9749" width="12.453125" style="4" customWidth="1"/>
    <col min="9750" max="9750" width="14.1796875" style="4" customWidth="1"/>
    <col min="9751" max="9751" width="8.1796875" style="4" customWidth="1"/>
    <col min="9752" max="9752" width="9.453125" style="4" bestFit="1" customWidth="1"/>
    <col min="9753" max="9753" width="7.81640625" style="4" customWidth="1"/>
    <col min="9754" max="9754" width="7.54296875" style="4" customWidth="1"/>
    <col min="9755" max="9755" width="14" style="4" customWidth="1"/>
    <col min="9756" max="9756" width="14.1796875" style="4" customWidth="1"/>
    <col min="9757" max="9757" width="15.1796875" style="4" customWidth="1"/>
    <col min="9758" max="9758" width="12" style="4" bestFit="1" customWidth="1"/>
    <col min="9759" max="9759" width="14.54296875" style="4" bestFit="1" customWidth="1"/>
    <col min="9760" max="9984" width="11.453125" style="4"/>
    <col min="9985" max="9985" width="19.453125" style="4" customWidth="1"/>
    <col min="9986" max="9987" width="0" style="4" hidden="1" customWidth="1"/>
    <col min="9988" max="9988" width="21.1796875" style="4" customWidth="1"/>
    <col min="9989" max="9989" width="10.54296875" style="4" customWidth="1"/>
    <col min="9990" max="9990" width="9.26953125" style="4" bestFit="1" customWidth="1"/>
    <col min="9991" max="9991" width="27.26953125" style="4" customWidth="1"/>
    <col min="9992" max="9992" width="12.26953125" style="4" customWidth="1"/>
    <col min="9993" max="9993" width="8.1796875" style="4" customWidth="1"/>
    <col min="9994" max="9994" width="8.453125" style="4" customWidth="1"/>
    <col min="9995" max="9995" width="8" style="4" customWidth="1"/>
    <col min="9996" max="9996" width="8.26953125" style="4" customWidth="1"/>
    <col min="9997" max="9997" width="0" style="4" hidden="1" customWidth="1"/>
    <col min="9998" max="9998" width="17.1796875" style="4" customWidth="1"/>
    <col min="9999" max="10000" width="13.54296875" style="4" customWidth="1"/>
    <col min="10001" max="10001" width="24" style="4" customWidth="1"/>
    <col min="10002" max="10004" width="22.1796875" style="4" customWidth="1"/>
    <col min="10005" max="10005" width="12.453125" style="4" customWidth="1"/>
    <col min="10006" max="10006" width="14.1796875" style="4" customWidth="1"/>
    <col min="10007" max="10007" width="8.1796875" style="4" customWidth="1"/>
    <col min="10008" max="10008" width="9.453125" style="4" bestFit="1" customWidth="1"/>
    <col min="10009" max="10009" width="7.81640625" style="4" customWidth="1"/>
    <col min="10010" max="10010" width="7.54296875" style="4" customWidth="1"/>
    <col min="10011" max="10011" width="14" style="4" customWidth="1"/>
    <col min="10012" max="10012" width="14.1796875" style="4" customWidth="1"/>
    <col min="10013" max="10013" width="15.1796875" style="4" customWidth="1"/>
    <col min="10014" max="10014" width="12" style="4" bestFit="1" customWidth="1"/>
    <col min="10015" max="10015" width="14.54296875" style="4" bestFit="1" customWidth="1"/>
    <col min="10016" max="10240" width="11.453125" style="4"/>
    <col min="10241" max="10241" width="19.453125" style="4" customWidth="1"/>
    <col min="10242" max="10243" width="0" style="4" hidden="1" customWidth="1"/>
    <col min="10244" max="10244" width="21.1796875" style="4" customWidth="1"/>
    <col min="10245" max="10245" width="10.54296875" style="4" customWidth="1"/>
    <col min="10246" max="10246" width="9.26953125" style="4" bestFit="1" customWidth="1"/>
    <col min="10247" max="10247" width="27.26953125" style="4" customWidth="1"/>
    <col min="10248" max="10248" width="12.26953125" style="4" customWidth="1"/>
    <col min="10249" max="10249" width="8.1796875" style="4" customWidth="1"/>
    <col min="10250" max="10250" width="8.453125" style="4" customWidth="1"/>
    <col min="10251" max="10251" width="8" style="4" customWidth="1"/>
    <col min="10252" max="10252" width="8.26953125" style="4" customWidth="1"/>
    <col min="10253" max="10253" width="0" style="4" hidden="1" customWidth="1"/>
    <col min="10254" max="10254" width="17.1796875" style="4" customWidth="1"/>
    <col min="10255" max="10256" width="13.54296875" style="4" customWidth="1"/>
    <col min="10257" max="10257" width="24" style="4" customWidth="1"/>
    <col min="10258" max="10260" width="22.1796875" style="4" customWidth="1"/>
    <col min="10261" max="10261" width="12.453125" style="4" customWidth="1"/>
    <col min="10262" max="10262" width="14.1796875" style="4" customWidth="1"/>
    <col min="10263" max="10263" width="8.1796875" style="4" customWidth="1"/>
    <col min="10264" max="10264" width="9.453125" style="4" bestFit="1" customWidth="1"/>
    <col min="10265" max="10265" width="7.81640625" style="4" customWidth="1"/>
    <col min="10266" max="10266" width="7.54296875" style="4" customWidth="1"/>
    <col min="10267" max="10267" width="14" style="4" customWidth="1"/>
    <col min="10268" max="10268" width="14.1796875" style="4" customWidth="1"/>
    <col min="10269" max="10269" width="15.1796875" style="4" customWidth="1"/>
    <col min="10270" max="10270" width="12" style="4" bestFit="1" customWidth="1"/>
    <col min="10271" max="10271" width="14.54296875" style="4" bestFit="1" customWidth="1"/>
    <col min="10272" max="10496" width="11.453125" style="4"/>
    <col min="10497" max="10497" width="19.453125" style="4" customWidth="1"/>
    <col min="10498" max="10499" width="0" style="4" hidden="1" customWidth="1"/>
    <col min="10500" max="10500" width="21.1796875" style="4" customWidth="1"/>
    <col min="10501" max="10501" width="10.54296875" style="4" customWidth="1"/>
    <col min="10502" max="10502" width="9.26953125" style="4" bestFit="1" customWidth="1"/>
    <col min="10503" max="10503" width="27.26953125" style="4" customWidth="1"/>
    <col min="10504" max="10504" width="12.26953125" style="4" customWidth="1"/>
    <col min="10505" max="10505" width="8.1796875" style="4" customWidth="1"/>
    <col min="10506" max="10506" width="8.453125" style="4" customWidth="1"/>
    <col min="10507" max="10507" width="8" style="4" customWidth="1"/>
    <col min="10508" max="10508" width="8.26953125" style="4" customWidth="1"/>
    <col min="10509" max="10509" width="0" style="4" hidden="1" customWidth="1"/>
    <col min="10510" max="10510" width="17.1796875" style="4" customWidth="1"/>
    <col min="10511" max="10512" width="13.54296875" style="4" customWidth="1"/>
    <col min="10513" max="10513" width="24" style="4" customWidth="1"/>
    <col min="10514" max="10516" width="22.1796875" style="4" customWidth="1"/>
    <col min="10517" max="10517" width="12.453125" style="4" customWidth="1"/>
    <col min="10518" max="10518" width="14.1796875" style="4" customWidth="1"/>
    <col min="10519" max="10519" width="8.1796875" style="4" customWidth="1"/>
    <col min="10520" max="10520" width="9.453125" style="4" bestFit="1" customWidth="1"/>
    <col min="10521" max="10521" width="7.81640625" style="4" customWidth="1"/>
    <col min="10522" max="10522" width="7.54296875" style="4" customWidth="1"/>
    <col min="10523" max="10523" width="14" style="4" customWidth="1"/>
    <col min="10524" max="10524" width="14.1796875" style="4" customWidth="1"/>
    <col min="10525" max="10525" width="15.1796875" style="4" customWidth="1"/>
    <col min="10526" max="10526" width="12" style="4" bestFit="1" customWidth="1"/>
    <col min="10527" max="10527" width="14.54296875" style="4" bestFit="1" customWidth="1"/>
    <col min="10528" max="10752" width="11.453125" style="4"/>
    <col min="10753" max="10753" width="19.453125" style="4" customWidth="1"/>
    <col min="10754" max="10755" width="0" style="4" hidden="1" customWidth="1"/>
    <col min="10756" max="10756" width="21.1796875" style="4" customWidth="1"/>
    <col min="10757" max="10757" width="10.54296875" style="4" customWidth="1"/>
    <col min="10758" max="10758" width="9.26953125" style="4" bestFit="1" customWidth="1"/>
    <col min="10759" max="10759" width="27.26953125" style="4" customWidth="1"/>
    <col min="10760" max="10760" width="12.26953125" style="4" customWidth="1"/>
    <col min="10761" max="10761" width="8.1796875" style="4" customWidth="1"/>
    <col min="10762" max="10762" width="8.453125" style="4" customWidth="1"/>
    <col min="10763" max="10763" width="8" style="4" customWidth="1"/>
    <col min="10764" max="10764" width="8.26953125" style="4" customWidth="1"/>
    <col min="10765" max="10765" width="0" style="4" hidden="1" customWidth="1"/>
    <col min="10766" max="10766" width="17.1796875" style="4" customWidth="1"/>
    <col min="10767" max="10768" width="13.54296875" style="4" customWidth="1"/>
    <col min="10769" max="10769" width="24" style="4" customWidth="1"/>
    <col min="10770" max="10772" width="22.1796875" style="4" customWidth="1"/>
    <col min="10773" max="10773" width="12.453125" style="4" customWidth="1"/>
    <col min="10774" max="10774" width="14.1796875" style="4" customWidth="1"/>
    <col min="10775" max="10775" width="8.1796875" style="4" customWidth="1"/>
    <col min="10776" max="10776" width="9.453125" style="4" bestFit="1" customWidth="1"/>
    <col min="10777" max="10777" width="7.81640625" style="4" customWidth="1"/>
    <col min="10778" max="10778" width="7.54296875" style="4" customWidth="1"/>
    <col min="10779" max="10779" width="14" style="4" customWidth="1"/>
    <col min="10780" max="10780" width="14.1796875" style="4" customWidth="1"/>
    <col min="10781" max="10781" width="15.1796875" style="4" customWidth="1"/>
    <col min="10782" max="10782" width="12" style="4" bestFit="1" customWidth="1"/>
    <col min="10783" max="10783" width="14.54296875" style="4" bestFit="1" customWidth="1"/>
    <col min="10784" max="11008" width="11.453125" style="4"/>
    <col min="11009" max="11009" width="19.453125" style="4" customWidth="1"/>
    <col min="11010" max="11011" width="0" style="4" hidden="1" customWidth="1"/>
    <col min="11012" max="11012" width="21.1796875" style="4" customWidth="1"/>
    <col min="11013" max="11013" width="10.54296875" style="4" customWidth="1"/>
    <col min="11014" max="11014" width="9.26953125" style="4" bestFit="1" customWidth="1"/>
    <col min="11015" max="11015" width="27.26953125" style="4" customWidth="1"/>
    <col min="11016" max="11016" width="12.26953125" style="4" customWidth="1"/>
    <col min="11017" max="11017" width="8.1796875" style="4" customWidth="1"/>
    <col min="11018" max="11018" width="8.453125" style="4" customWidth="1"/>
    <col min="11019" max="11019" width="8" style="4" customWidth="1"/>
    <col min="11020" max="11020" width="8.26953125" style="4" customWidth="1"/>
    <col min="11021" max="11021" width="0" style="4" hidden="1" customWidth="1"/>
    <col min="11022" max="11022" width="17.1796875" style="4" customWidth="1"/>
    <col min="11023" max="11024" width="13.54296875" style="4" customWidth="1"/>
    <col min="11025" max="11025" width="24" style="4" customWidth="1"/>
    <col min="11026" max="11028" width="22.1796875" style="4" customWidth="1"/>
    <col min="11029" max="11029" width="12.453125" style="4" customWidth="1"/>
    <col min="11030" max="11030" width="14.1796875" style="4" customWidth="1"/>
    <col min="11031" max="11031" width="8.1796875" style="4" customWidth="1"/>
    <col min="11032" max="11032" width="9.453125" style="4" bestFit="1" customWidth="1"/>
    <col min="11033" max="11033" width="7.81640625" style="4" customWidth="1"/>
    <col min="11034" max="11034" width="7.54296875" style="4" customWidth="1"/>
    <col min="11035" max="11035" width="14" style="4" customWidth="1"/>
    <col min="11036" max="11036" width="14.1796875" style="4" customWidth="1"/>
    <col min="11037" max="11037" width="15.1796875" style="4" customWidth="1"/>
    <col min="11038" max="11038" width="12" style="4" bestFit="1" customWidth="1"/>
    <col min="11039" max="11039" width="14.54296875" style="4" bestFit="1" customWidth="1"/>
    <col min="11040" max="11264" width="11.453125" style="4"/>
    <col min="11265" max="11265" width="19.453125" style="4" customWidth="1"/>
    <col min="11266" max="11267" width="0" style="4" hidden="1" customWidth="1"/>
    <col min="11268" max="11268" width="21.1796875" style="4" customWidth="1"/>
    <col min="11269" max="11269" width="10.54296875" style="4" customWidth="1"/>
    <col min="11270" max="11270" width="9.26953125" style="4" bestFit="1" customWidth="1"/>
    <col min="11271" max="11271" width="27.26953125" style="4" customWidth="1"/>
    <col min="11272" max="11272" width="12.26953125" style="4" customWidth="1"/>
    <col min="11273" max="11273" width="8.1796875" style="4" customWidth="1"/>
    <col min="11274" max="11274" width="8.453125" style="4" customWidth="1"/>
    <col min="11275" max="11275" width="8" style="4" customWidth="1"/>
    <col min="11276" max="11276" width="8.26953125" style="4" customWidth="1"/>
    <col min="11277" max="11277" width="0" style="4" hidden="1" customWidth="1"/>
    <col min="11278" max="11278" width="17.1796875" style="4" customWidth="1"/>
    <col min="11279" max="11280" width="13.54296875" style="4" customWidth="1"/>
    <col min="11281" max="11281" width="24" style="4" customWidth="1"/>
    <col min="11282" max="11284" width="22.1796875" style="4" customWidth="1"/>
    <col min="11285" max="11285" width="12.453125" style="4" customWidth="1"/>
    <col min="11286" max="11286" width="14.1796875" style="4" customWidth="1"/>
    <col min="11287" max="11287" width="8.1796875" style="4" customWidth="1"/>
    <col min="11288" max="11288" width="9.453125" style="4" bestFit="1" customWidth="1"/>
    <col min="11289" max="11289" width="7.81640625" style="4" customWidth="1"/>
    <col min="11290" max="11290" width="7.54296875" style="4" customWidth="1"/>
    <col min="11291" max="11291" width="14" style="4" customWidth="1"/>
    <col min="11292" max="11292" width="14.1796875" style="4" customWidth="1"/>
    <col min="11293" max="11293" width="15.1796875" style="4" customWidth="1"/>
    <col min="11294" max="11294" width="12" style="4" bestFit="1" customWidth="1"/>
    <col min="11295" max="11295" width="14.54296875" style="4" bestFit="1" customWidth="1"/>
    <col min="11296" max="11520" width="11.453125" style="4"/>
    <col min="11521" max="11521" width="19.453125" style="4" customWidth="1"/>
    <col min="11522" max="11523" width="0" style="4" hidden="1" customWidth="1"/>
    <col min="11524" max="11524" width="21.1796875" style="4" customWidth="1"/>
    <col min="11525" max="11525" width="10.54296875" style="4" customWidth="1"/>
    <col min="11526" max="11526" width="9.26953125" style="4" bestFit="1" customWidth="1"/>
    <col min="11527" max="11527" width="27.26953125" style="4" customWidth="1"/>
    <col min="11528" max="11528" width="12.26953125" style="4" customWidth="1"/>
    <col min="11529" max="11529" width="8.1796875" style="4" customWidth="1"/>
    <col min="11530" max="11530" width="8.453125" style="4" customWidth="1"/>
    <col min="11531" max="11531" width="8" style="4" customWidth="1"/>
    <col min="11532" max="11532" width="8.26953125" style="4" customWidth="1"/>
    <col min="11533" max="11533" width="0" style="4" hidden="1" customWidth="1"/>
    <col min="11534" max="11534" width="17.1796875" style="4" customWidth="1"/>
    <col min="11535" max="11536" width="13.54296875" style="4" customWidth="1"/>
    <col min="11537" max="11537" width="24" style="4" customWidth="1"/>
    <col min="11538" max="11540" width="22.1796875" style="4" customWidth="1"/>
    <col min="11541" max="11541" width="12.453125" style="4" customWidth="1"/>
    <col min="11542" max="11542" width="14.1796875" style="4" customWidth="1"/>
    <col min="11543" max="11543" width="8.1796875" style="4" customWidth="1"/>
    <col min="11544" max="11544" width="9.453125" style="4" bestFit="1" customWidth="1"/>
    <col min="11545" max="11545" width="7.81640625" style="4" customWidth="1"/>
    <col min="11546" max="11546" width="7.54296875" style="4" customWidth="1"/>
    <col min="11547" max="11547" width="14" style="4" customWidth="1"/>
    <col min="11548" max="11548" width="14.1796875" style="4" customWidth="1"/>
    <col min="11549" max="11549" width="15.1796875" style="4" customWidth="1"/>
    <col min="11550" max="11550" width="12" style="4" bestFit="1" customWidth="1"/>
    <col min="11551" max="11551" width="14.54296875" style="4" bestFit="1" customWidth="1"/>
    <col min="11552" max="11776" width="11.453125" style="4"/>
    <col min="11777" max="11777" width="19.453125" style="4" customWidth="1"/>
    <col min="11778" max="11779" width="0" style="4" hidden="1" customWidth="1"/>
    <col min="11780" max="11780" width="21.1796875" style="4" customWidth="1"/>
    <col min="11781" max="11781" width="10.54296875" style="4" customWidth="1"/>
    <col min="11782" max="11782" width="9.26953125" style="4" bestFit="1" customWidth="1"/>
    <col min="11783" max="11783" width="27.26953125" style="4" customWidth="1"/>
    <col min="11784" max="11784" width="12.26953125" style="4" customWidth="1"/>
    <col min="11785" max="11785" width="8.1796875" style="4" customWidth="1"/>
    <col min="11786" max="11786" width="8.453125" style="4" customWidth="1"/>
    <col min="11787" max="11787" width="8" style="4" customWidth="1"/>
    <col min="11788" max="11788" width="8.26953125" style="4" customWidth="1"/>
    <col min="11789" max="11789" width="0" style="4" hidden="1" customWidth="1"/>
    <col min="11790" max="11790" width="17.1796875" style="4" customWidth="1"/>
    <col min="11791" max="11792" width="13.54296875" style="4" customWidth="1"/>
    <col min="11793" max="11793" width="24" style="4" customWidth="1"/>
    <col min="11794" max="11796" width="22.1796875" style="4" customWidth="1"/>
    <col min="11797" max="11797" width="12.453125" style="4" customWidth="1"/>
    <col min="11798" max="11798" width="14.1796875" style="4" customWidth="1"/>
    <col min="11799" max="11799" width="8.1796875" style="4" customWidth="1"/>
    <col min="11800" max="11800" width="9.453125" style="4" bestFit="1" customWidth="1"/>
    <col min="11801" max="11801" width="7.81640625" style="4" customWidth="1"/>
    <col min="11802" max="11802" width="7.54296875" style="4" customWidth="1"/>
    <col min="11803" max="11803" width="14" style="4" customWidth="1"/>
    <col min="11804" max="11804" width="14.1796875" style="4" customWidth="1"/>
    <col min="11805" max="11805" width="15.1796875" style="4" customWidth="1"/>
    <col min="11806" max="11806" width="12" style="4" bestFit="1" customWidth="1"/>
    <col min="11807" max="11807" width="14.54296875" style="4" bestFit="1" customWidth="1"/>
    <col min="11808" max="12032" width="11.453125" style="4"/>
    <col min="12033" max="12033" width="19.453125" style="4" customWidth="1"/>
    <col min="12034" max="12035" width="0" style="4" hidden="1" customWidth="1"/>
    <col min="12036" max="12036" width="21.1796875" style="4" customWidth="1"/>
    <col min="12037" max="12037" width="10.54296875" style="4" customWidth="1"/>
    <col min="12038" max="12038" width="9.26953125" style="4" bestFit="1" customWidth="1"/>
    <col min="12039" max="12039" width="27.26953125" style="4" customWidth="1"/>
    <col min="12040" max="12040" width="12.26953125" style="4" customWidth="1"/>
    <col min="12041" max="12041" width="8.1796875" style="4" customWidth="1"/>
    <col min="12042" max="12042" width="8.453125" style="4" customWidth="1"/>
    <col min="12043" max="12043" width="8" style="4" customWidth="1"/>
    <col min="12044" max="12044" width="8.26953125" style="4" customWidth="1"/>
    <col min="12045" max="12045" width="0" style="4" hidden="1" customWidth="1"/>
    <col min="12046" max="12046" width="17.1796875" style="4" customWidth="1"/>
    <col min="12047" max="12048" width="13.54296875" style="4" customWidth="1"/>
    <col min="12049" max="12049" width="24" style="4" customWidth="1"/>
    <col min="12050" max="12052" width="22.1796875" style="4" customWidth="1"/>
    <col min="12053" max="12053" width="12.453125" style="4" customWidth="1"/>
    <col min="12054" max="12054" width="14.1796875" style="4" customWidth="1"/>
    <col min="12055" max="12055" width="8.1796875" style="4" customWidth="1"/>
    <col min="12056" max="12056" width="9.453125" style="4" bestFit="1" customWidth="1"/>
    <col min="12057" max="12057" width="7.81640625" style="4" customWidth="1"/>
    <col min="12058" max="12058" width="7.54296875" style="4" customWidth="1"/>
    <col min="12059" max="12059" width="14" style="4" customWidth="1"/>
    <col min="12060" max="12060" width="14.1796875" style="4" customWidth="1"/>
    <col min="12061" max="12061" width="15.1796875" style="4" customWidth="1"/>
    <col min="12062" max="12062" width="12" style="4" bestFit="1" customWidth="1"/>
    <col min="12063" max="12063" width="14.54296875" style="4" bestFit="1" customWidth="1"/>
    <col min="12064" max="12288" width="11.453125" style="4"/>
    <col min="12289" max="12289" width="19.453125" style="4" customWidth="1"/>
    <col min="12290" max="12291" width="0" style="4" hidden="1" customWidth="1"/>
    <col min="12292" max="12292" width="21.1796875" style="4" customWidth="1"/>
    <col min="12293" max="12293" width="10.54296875" style="4" customWidth="1"/>
    <col min="12294" max="12294" width="9.26953125" style="4" bestFit="1" customWidth="1"/>
    <col min="12295" max="12295" width="27.26953125" style="4" customWidth="1"/>
    <col min="12296" max="12296" width="12.26953125" style="4" customWidth="1"/>
    <col min="12297" max="12297" width="8.1796875" style="4" customWidth="1"/>
    <col min="12298" max="12298" width="8.453125" style="4" customWidth="1"/>
    <col min="12299" max="12299" width="8" style="4" customWidth="1"/>
    <col min="12300" max="12300" width="8.26953125" style="4" customWidth="1"/>
    <col min="12301" max="12301" width="0" style="4" hidden="1" customWidth="1"/>
    <col min="12302" max="12302" width="17.1796875" style="4" customWidth="1"/>
    <col min="12303" max="12304" width="13.54296875" style="4" customWidth="1"/>
    <col min="12305" max="12305" width="24" style="4" customWidth="1"/>
    <col min="12306" max="12308" width="22.1796875" style="4" customWidth="1"/>
    <col min="12309" max="12309" width="12.453125" style="4" customWidth="1"/>
    <col min="12310" max="12310" width="14.1796875" style="4" customWidth="1"/>
    <col min="12311" max="12311" width="8.1796875" style="4" customWidth="1"/>
    <col min="12312" max="12312" width="9.453125" style="4" bestFit="1" customWidth="1"/>
    <col min="12313" max="12313" width="7.81640625" style="4" customWidth="1"/>
    <col min="12314" max="12314" width="7.54296875" style="4" customWidth="1"/>
    <col min="12315" max="12315" width="14" style="4" customWidth="1"/>
    <col min="12316" max="12316" width="14.1796875" style="4" customWidth="1"/>
    <col min="12317" max="12317" width="15.1796875" style="4" customWidth="1"/>
    <col min="12318" max="12318" width="12" style="4" bestFit="1" customWidth="1"/>
    <col min="12319" max="12319" width="14.54296875" style="4" bestFit="1" customWidth="1"/>
    <col min="12320" max="12544" width="11.453125" style="4"/>
    <col min="12545" max="12545" width="19.453125" style="4" customWidth="1"/>
    <col min="12546" max="12547" width="0" style="4" hidden="1" customWidth="1"/>
    <col min="12548" max="12548" width="21.1796875" style="4" customWidth="1"/>
    <col min="12549" max="12549" width="10.54296875" style="4" customWidth="1"/>
    <col min="12550" max="12550" width="9.26953125" style="4" bestFit="1" customWidth="1"/>
    <col min="12551" max="12551" width="27.26953125" style="4" customWidth="1"/>
    <col min="12552" max="12552" width="12.26953125" style="4" customWidth="1"/>
    <col min="12553" max="12553" width="8.1796875" style="4" customWidth="1"/>
    <col min="12554" max="12554" width="8.453125" style="4" customWidth="1"/>
    <col min="12555" max="12555" width="8" style="4" customWidth="1"/>
    <col min="12556" max="12556" width="8.26953125" style="4" customWidth="1"/>
    <col min="12557" max="12557" width="0" style="4" hidden="1" customWidth="1"/>
    <col min="12558" max="12558" width="17.1796875" style="4" customWidth="1"/>
    <col min="12559" max="12560" width="13.54296875" style="4" customWidth="1"/>
    <col min="12561" max="12561" width="24" style="4" customWidth="1"/>
    <col min="12562" max="12564" width="22.1796875" style="4" customWidth="1"/>
    <col min="12565" max="12565" width="12.453125" style="4" customWidth="1"/>
    <col min="12566" max="12566" width="14.1796875" style="4" customWidth="1"/>
    <col min="12567" max="12567" width="8.1796875" style="4" customWidth="1"/>
    <col min="12568" max="12568" width="9.453125" style="4" bestFit="1" customWidth="1"/>
    <col min="12569" max="12569" width="7.81640625" style="4" customWidth="1"/>
    <col min="12570" max="12570" width="7.54296875" style="4" customWidth="1"/>
    <col min="12571" max="12571" width="14" style="4" customWidth="1"/>
    <col min="12572" max="12572" width="14.1796875" style="4" customWidth="1"/>
    <col min="12573" max="12573" width="15.1796875" style="4" customWidth="1"/>
    <col min="12574" max="12574" width="12" style="4" bestFit="1" customWidth="1"/>
    <col min="12575" max="12575" width="14.54296875" style="4" bestFit="1" customWidth="1"/>
    <col min="12576" max="12800" width="11.453125" style="4"/>
    <col min="12801" max="12801" width="19.453125" style="4" customWidth="1"/>
    <col min="12802" max="12803" width="0" style="4" hidden="1" customWidth="1"/>
    <col min="12804" max="12804" width="21.1796875" style="4" customWidth="1"/>
    <col min="12805" max="12805" width="10.54296875" style="4" customWidth="1"/>
    <col min="12806" max="12806" width="9.26953125" style="4" bestFit="1" customWidth="1"/>
    <col min="12807" max="12807" width="27.26953125" style="4" customWidth="1"/>
    <col min="12808" max="12808" width="12.26953125" style="4" customWidth="1"/>
    <col min="12809" max="12809" width="8.1796875" style="4" customWidth="1"/>
    <col min="12810" max="12810" width="8.453125" style="4" customWidth="1"/>
    <col min="12811" max="12811" width="8" style="4" customWidth="1"/>
    <col min="12812" max="12812" width="8.26953125" style="4" customWidth="1"/>
    <col min="12813" max="12813" width="0" style="4" hidden="1" customWidth="1"/>
    <col min="12814" max="12814" width="17.1796875" style="4" customWidth="1"/>
    <col min="12815" max="12816" width="13.54296875" style="4" customWidth="1"/>
    <col min="12817" max="12817" width="24" style="4" customWidth="1"/>
    <col min="12818" max="12820" width="22.1796875" style="4" customWidth="1"/>
    <col min="12821" max="12821" width="12.453125" style="4" customWidth="1"/>
    <col min="12822" max="12822" width="14.1796875" style="4" customWidth="1"/>
    <col min="12823" max="12823" width="8.1796875" style="4" customWidth="1"/>
    <col min="12824" max="12824" width="9.453125" style="4" bestFit="1" customWidth="1"/>
    <col min="12825" max="12825" width="7.81640625" style="4" customWidth="1"/>
    <col min="12826" max="12826" width="7.54296875" style="4" customWidth="1"/>
    <col min="12827" max="12827" width="14" style="4" customWidth="1"/>
    <col min="12828" max="12828" width="14.1796875" style="4" customWidth="1"/>
    <col min="12829" max="12829" width="15.1796875" style="4" customWidth="1"/>
    <col min="12830" max="12830" width="12" style="4" bestFit="1" customWidth="1"/>
    <col min="12831" max="12831" width="14.54296875" style="4" bestFit="1" customWidth="1"/>
    <col min="12832" max="13056" width="11.453125" style="4"/>
    <col min="13057" max="13057" width="19.453125" style="4" customWidth="1"/>
    <col min="13058" max="13059" width="0" style="4" hidden="1" customWidth="1"/>
    <col min="13060" max="13060" width="21.1796875" style="4" customWidth="1"/>
    <col min="13061" max="13061" width="10.54296875" style="4" customWidth="1"/>
    <col min="13062" max="13062" width="9.26953125" style="4" bestFit="1" customWidth="1"/>
    <col min="13063" max="13063" width="27.26953125" style="4" customWidth="1"/>
    <col min="13064" max="13064" width="12.26953125" style="4" customWidth="1"/>
    <col min="13065" max="13065" width="8.1796875" style="4" customWidth="1"/>
    <col min="13066" max="13066" width="8.453125" style="4" customWidth="1"/>
    <col min="13067" max="13067" width="8" style="4" customWidth="1"/>
    <col min="13068" max="13068" width="8.26953125" style="4" customWidth="1"/>
    <col min="13069" max="13069" width="0" style="4" hidden="1" customWidth="1"/>
    <col min="13070" max="13070" width="17.1796875" style="4" customWidth="1"/>
    <col min="13071" max="13072" width="13.54296875" style="4" customWidth="1"/>
    <col min="13073" max="13073" width="24" style="4" customWidth="1"/>
    <col min="13074" max="13076" width="22.1796875" style="4" customWidth="1"/>
    <col min="13077" max="13077" width="12.453125" style="4" customWidth="1"/>
    <col min="13078" max="13078" width="14.1796875" style="4" customWidth="1"/>
    <col min="13079" max="13079" width="8.1796875" style="4" customWidth="1"/>
    <col min="13080" max="13080" width="9.453125" style="4" bestFit="1" customWidth="1"/>
    <col min="13081" max="13081" width="7.81640625" style="4" customWidth="1"/>
    <col min="13082" max="13082" width="7.54296875" style="4" customWidth="1"/>
    <col min="13083" max="13083" width="14" style="4" customWidth="1"/>
    <col min="13084" max="13084" width="14.1796875" style="4" customWidth="1"/>
    <col min="13085" max="13085" width="15.1796875" style="4" customWidth="1"/>
    <col min="13086" max="13086" width="12" style="4" bestFit="1" customWidth="1"/>
    <col min="13087" max="13087" width="14.54296875" style="4" bestFit="1" customWidth="1"/>
    <col min="13088" max="13312" width="11.453125" style="4"/>
    <col min="13313" max="13313" width="19.453125" style="4" customWidth="1"/>
    <col min="13314" max="13315" width="0" style="4" hidden="1" customWidth="1"/>
    <col min="13316" max="13316" width="21.1796875" style="4" customWidth="1"/>
    <col min="13317" max="13317" width="10.54296875" style="4" customWidth="1"/>
    <col min="13318" max="13318" width="9.26953125" style="4" bestFit="1" customWidth="1"/>
    <col min="13319" max="13319" width="27.26953125" style="4" customWidth="1"/>
    <col min="13320" max="13320" width="12.26953125" style="4" customWidth="1"/>
    <col min="13321" max="13321" width="8.1796875" style="4" customWidth="1"/>
    <col min="13322" max="13322" width="8.453125" style="4" customWidth="1"/>
    <col min="13323" max="13323" width="8" style="4" customWidth="1"/>
    <col min="13324" max="13324" width="8.26953125" style="4" customWidth="1"/>
    <col min="13325" max="13325" width="0" style="4" hidden="1" customWidth="1"/>
    <col min="13326" max="13326" width="17.1796875" style="4" customWidth="1"/>
    <col min="13327" max="13328" width="13.54296875" style="4" customWidth="1"/>
    <col min="13329" max="13329" width="24" style="4" customWidth="1"/>
    <col min="13330" max="13332" width="22.1796875" style="4" customWidth="1"/>
    <col min="13333" max="13333" width="12.453125" style="4" customWidth="1"/>
    <col min="13334" max="13334" width="14.1796875" style="4" customWidth="1"/>
    <col min="13335" max="13335" width="8.1796875" style="4" customWidth="1"/>
    <col min="13336" max="13336" width="9.453125" style="4" bestFit="1" customWidth="1"/>
    <col min="13337" max="13337" width="7.81640625" style="4" customWidth="1"/>
    <col min="13338" max="13338" width="7.54296875" style="4" customWidth="1"/>
    <col min="13339" max="13339" width="14" style="4" customWidth="1"/>
    <col min="13340" max="13340" width="14.1796875" style="4" customWidth="1"/>
    <col min="13341" max="13341" width="15.1796875" style="4" customWidth="1"/>
    <col min="13342" max="13342" width="12" style="4" bestFit="1" customWidth="1"/>
    <col min="13343" max="13343" width="14.54296875" style="4" bestFit="1" customWidth="1"/>
    <col min="13344" max="13568" width="11.453125" style="4"/>
    <col min="13569" max="13569" width="19.453125" style="4" customWidth="1"/>
    <col min="13570" max="13571" width="0" style="4" hidden="1" customWidth="1"/>
    <col min="13572" max="13572" width="21.1796875" style="4" customWidth="1"/>
    <col min="13573" max="13573" width="10.54296875" style="4" customWidth="1"/>
    <col min="13574" max="13574" width="9.26953125" style="4" bestFit="1" customWidth="1"/>
    <col min="13575" max="13575" width="27.26953125" style="4" customWidth="1"/>
    <col min="13576" max="13576" width="12.26953125" style="4" customWidth="1"/>
    <col min="13577" max="13577" width="8.1796875" style="4" customWidth="1"/>
    <col min="13578" max="13578" width="8.453125" style="4" customWidth="1"/>
    <col min="13579" max="13579" width="8" style="4" customWidth="1"/>
    <col min="13580" max="13580" width="8.26953125" style="4" customWidth="1"/>
    <col min="13581" max="13581" width="0" style="4" hidden="1" customWidth="1"/>
    <col min="13582" max="13582" width="17.1796875" style="4" customWidth="1"/>
    <col min="13583" max="13584" width="13.54296875" style="4" customWidth="1"/>
    <col min="13585" max="13585" width="24" style="4" customWidth="1"/>
    <col min="13586" max="13588" width="22.1796875" style="4" customWidth="1"/>
    <col min="13589" max="13589" width="12.453125" style="4" customWidth="1"/>
    <col min="13590" max="13590" width="14.1796875" style="4" customWidth="1"/>
    <col min="13591" max="13591" width="8.1796875" style="4" customWidth="1"/>
    <col min="13592" max="13592" width="9.453125" style="4" bestFit="1" customWidth="1"/>
    <col min="13593" max="13593" width="7.81640625" style="4" customWidth="1"/>
    <col min="13594" max="13594" width="7.54296875" style="4" customWidth="1"/>
    <col min="13595" max="13595" width="14" style="4" customWidth="1"/>
    <col min="13596" max="13596" width="14.1796875" style="4" customWidth="1"/>
    <col min="13597" max="13597" width="15.1796875" style="4" customWidth="1"/>
    <col min="13598" max="13598" width="12" style="4" bestFit="1" customWidth="1"/>
    <col min="13599" max="13599" width="14.54296875" style="4" bestFit="1" customWidth="1"/>
    <col min="13600" max="13824" width="11.453125" style="4"/>
    <col min="13825" max="13825" width="19.453125" style="4" customWidth="1"/>
    <col min="13826" max="13827" width="0" style="4" hidden="1" customWidth="1"/>
    <col min="13828" max="13828" width="21.1796875" style="4" customWidth="1"/>
    <col min="13829" max="13829" width="10.54296875" style="4" customWidth="1"/>
    <col min="13830" max="13830" width="9.26953125" style="4" bestFit="1" customWidth="1"/>
    <col min="13831" max="13831" width="27.26953125" style="4" customWidth="1"/>
    <col min="13832" max="13832" width="12.26953125" style="4" customWidth="1"/>
    <col min="13833" max="13833" width="8.1796875" style="4" customWidth="1"/>
    <col min="13834" max="13834" width="8.453125" style="4" customWidth="1"/>
    <col min="13835" max="13835" width="8" style="4" customWidth="1"/>
    <col min="13836" max="13836" width="8.26953125" style="4" customWidth="1"/>
    <col min="13837" max="13837" width="0" style="4" hidden="1" customWidth="1"/>
    <col min="13838" max="13838" width="17.1796875" style="4" customWidth="1"/>
    <col min="13839" max="13840" width="13.54296875" style="4" customWidth="1"/>
    <col min="13841" max="13841" width="24" style="4" customWidth="1"/>
    <col min="13842" max="13844" width="22.1796875" style="4" customWidth="1"/>
    <col min="13845" max="13845" width="12.453125" style="4" customWidth="1"/>
    <col min="13846" max="13846" width="14.1796875" style="4" customWidth="1"/>
    <col min="13847" max="13847" width="8.1796875" style="4" customWidth="1"/>
    <col min="13848" max="13848" width="9.453125" style="4" bestFit="1" customWidth="1"/>
    <col min="13849" max="13849" width="7.81640625" style="4" customWidth="1"/>
    <col min="13850" max="13850" width="7.54296875" style="4" customWidth="1"/>
    <col min="13851" max="13851" width="14" style="4" customWidth="1"/>
    <col min="13852" max="13852" width="14.1796875" style="4" customWidth="1"/>
    <col min="13853" max="13853" width="15.1796875" style="4" customWidth="1"/>
    <col min="13854" max="13854" width="12" style="4" bestFit="1" customWidth="1"/>
    <col min="13855" max="13855" width="14.54296875" style="4" bestFit="1" customWidth="1"/>
    <col min="13856" max="14080" width="11.453125" style="4"/>
    <col min="14081" max="14081" width="19.453125" style="4" customWidth="1"/>
    <col min="14082" max="14083" width="0" style="4" hidden="1" customWidth="1"/>
    <col min="14084" max="14084" width="21.1796875" style="4" customWidth="1"/>
    <col min="14085" max="14085" width="10.54296875" style="4" customWidth="1"/>
    <col min="14086" max="14086" width="9.26953125" style="4" bestFit="1" customWidth="1"/>
    <col min="14087" max="14087" width="27.26953125" style="4" customWidth="1"/>
    <col min="14088" max="14088" width="12.26953125" style="4" customWidth="1"/>
    <col min="14089" max="14089" width="8.1796875" style="4" customWidth="1"/>
    <col min="14090" max="14090" width="8.453125" style="4" customWidth="1"/>
    <col min="14091" max="14091" width="8" style="4" customWidth="1"/>
    <col min="14092" max="14092" width="8.26953125" style="4" customWidth="1"/>
    <col min="14093" max="14093" width="0" style="4" hidden="1" customWidth="1"/>
    <col min="14094" max="14094" width="17.1796875" style="4" customWidth="1"/>
    <col min="14095" max="14096" width="13.54296875" style="4" customWidth="1"/>
    <col min="14097" max="14097" width="24" style="4" customWidth="1"/>
    <col min="14098" max="14100" width="22.1796875" style="4" customWidth="1"/>
    <col min="14101" max="14101" width="12.453125" style="4" customWidth="1"/>
    <col min="14102" max="14102" width="14.1796875" style="4" customWidth="1"/>
    <col min="14103" max="14103" width="8.1796875" style="4" customWidth="1"/>
    <col min="14104" max="14104" width="9.453125" style="4" bestFit="1" customWidth="1"/>
    <col min="14105" max="14105" width="7.81640625" style="4" customWidth="1"/>
    <col min="14106" max="14106" width="7.54296875" style="4" customWidth="1"/>
    <col min="14107" max="14107" width="14" style="4" customWidth="1"/>
    <col min="14108" max="14108" width="14.1796875" style="4" customWidth="1"/>
    <col min="14109" max="14109" width="15.1796875" style="4" customWidth="1"/>
    <col min="14110" max="14110" width="12" style="4" bestFit="1" customWidth="1"/>
    <col min="14111" max="14111" width="14.54296875" style="4" bestFit="1" customWidth="1"/>
    <col min="14112" max="14336" width="11.453125" style="4"/>
    <col min="14337" max="14337" width="19.453125" style="4" customWidth="1"/>
    <col min="14338" max="14339" width="0" style="4" hidden="1" customWidth="1"/>
    <col min="14340" max="14340" width="21.1796875" style="4" customWidth="1"/>
    <col min="14341" max="14341" width="10.54296875" style="4" customWidth="1"/>
    <col min="14342" max="14342" width="9.26953125" style="4" bestFit="1" customWidth="1"/>
    <col min="14343" max="14343" width="27.26953125" style="4" customWidth="1"/>
    <col min="14344" max="14344" width="12.26953125" style="4" customWidth="1"/>
    <col min="14345" max="14345" width="8.1796875" style="4" customWidth="1"/>
    <col min="14346" max="14346" width="8.453125" style="4" customWidth="1"/>
    <col min="14347" max="14347" width="8" style="4" customWidth="1"/>
    <col min="14348" max="14348" width="8.26953125" style="4" customWidth="1"/>
    <col min="14349" max="14349" width="0" style="4" hidden="1" customWidth="1"/>
    <col min="14350" max="14350" width="17.1796875" style="4" customWidth="1"/>
    <col min="14351" max="14352" width="13.54296875" style="4" customWidth="1"/>
    <col min="14353" max="14353" width="24" style="4" customWidth="1"/>
    <col min="14354" max="14356" width="22.1796875" style="4" customWidth="1"/>
    <col min="14357" max="14357" width="12.453125" style="4" customWidth="1"/>
    <col min="14358" max="14358" width="14.1796875" style="4" customWidth="1"/>
    <col min="14359" max="14359" width="8.1796875" style="4" customWidth="1"/>
    <col min="14360" max="14360" width="9.453125" style="4" bestFit="1" customWidth="1"/>
    <col min="14361" max="14361" width="7.81640625" style="4" customWidth="1"/>
    <col min="14362" max="14362" width="7.54296875" style="4" customWidth="1"/>
    <col min="14363" max="14363" width="14" style="4" customWidth="1"/>
    <col min="14364" max="14364" width="14.1796875" style="4" customWidth="1"/>
    <col min="14365" max="14365" width="15.1796875" style="4" customWidth="1"/>
    <col min="14366" max="14366" width="12" style="4" bestFit="1" customWidth="1"/>
    <col min="14367" max="14367" width="14.54296875" style="4" bestFit="1" customWidth="1"/>
    <col min="14368" max="14592" width="11.453125" style="4"/>
    <col min="14593" max="14593" width="19.453125" style="4" customWidth="1"/>
    <col min="14594" max="14595" width="0" style="4" hidden="1" customWidth="1"/>
    <col min="14596" max="14596" width="21.1796875" style="4" customWidth="1"/>
    <col min="14597" max="14597" width="10.54296875" style="4" customWidth="1"/>
    <col min="14598" max="14598" width="9.26953125" style="4" bestFit="1" customWidth="1"/>
    <col min="14599" max="14599" width="27.26953125" style="4" customWidth="1"/>
    <col min="14600" max="14600" width="12.26953125" style="4" customWidth="1"/>
    <col min="14601" max="14601" width="8.1796875" style="4" customWidth="1"/>
    <col min="14602" max="14602" width="8.453125" style="4" customWidth="1"/>
    <col min="14603" max="14603" width="8" style="4" customWidth="1"/>
    <col min="14604" max="14604" width="8.26953125" style="4" customWidth="1"/>
    <col min="14605" max="14605" width="0" style="4" hidden="1" customWidth="1"/>
    <col min="14606" max="14606" width="17.1796875" style="4" customWidth="1"/>
    <col min="14607" max="14608" width="13.54296875" style="4" customWidth="1"/>
    <col min="14609" max="14609" width="24" style="4" customWidth="1"/>
    <col min="14610" max="14612" width="22.1796875" style="4" customWidth="1"/>
    <col min="14613" max="14613" width="12.453125" style="4" customWidth="1"/>
    <col min="14614" max="14614" width="14.1796875" style="4" customWidth="1"/>
    <col min="14615" max="14615" width="8.1796875" style="4" customWidth="1"/>
    <col min="14616" max="14616" width="9.453125" style="4" bestFit="1" customWidth="1"/>
    <col min="14617" max="14617" width="7.81640625" style="4" customWidth="1"/>
    <col min="14618" max="14618" width="7.54296875" style="4" customWidth="1"/>
    <col min="14619" max="14619" width="14" style="4" customWidth="1"/>
    <col min="14620" max="14620" width="14.1796875" style="4" customWidth="1"/>
    <col min="14621" max="14621" width="15.1796875" style="4" customWidth="1"/>
    <col min="14622" max="14622" width="12" style="4" bestFit="1" customWidth="1"/>
    <col min="14623" max="14623" width="14.54296875" style="4" bestFit="1" customWidth="1"/>
    <col min="14624" max="14848" width="11.453125" style="4"/>
    <col min="14849" max="14849" width="19.453125" style="4" customWidth="1"/>
    <col min="14850" max="14851" width="0" style="4" hidden="1" customWidth="1"/>
    <col min="14852" max="14852" width="21.1796875" style="4" customWidth="1"/>
    <col min="14853" max="14853" width="10.54296875" style="4" customWidth="1"/>
    <col min="14854" max="14854" width="9.26953125" style="4" bestFit="1" customWidth="1"/>
    <col min="14855" max="14855" width="27.26953125" style="4" customWidth="1"/>
    <col min="14856" max="14856" width="12.26953125" style="4" customWidth="1"/>
    <col min="14857" max="14857" width="8.1796875" style="4" customWidth="1"/>
    <col min="14858" max="14858" width="8.453125" style="4" customWidth="1"/>
    <col min="14859" max="14859" width="8" style="4" customWidth="1"/>
    <col min="14860" max="14860" width="8.26953125" style="4" customWidth="1"/>
    <col min="14861" max="14861" width="0" style="4" hidden="1" customWidth="1"/>
    <col min="14862" max="14862" width="17.1796875" style="4" customWidth="1"/>
    <col min="14863" max="14864" width="13.54296875" style="4" customWidth="1"/>
    <col min="14865" max="14865" width="24" style="4" customWidth="1"/>
    <col min="14866" max="14868" width="22.1796875" style="4" customWidth="1"/>
    <col min="14869" max="14869" width="12.453125" style="4" customWidth="1"/>
    <col min="14870" max="14870" width="14.1796875" style="4" customWidth="1"/>
    <col min="14871" max="14871" width="8.1796875" style="4" customWidth="1"/>
    <col min="14872" max="14872" width="9.453125" style="4" bestFit="1" customWidth="1"/>
    <col min="14873" max="14873" width="7.81640625" style="4" customWidth="1"/>
    <col min="14874" max="14874" width="7.54296875" style="4" customWidth="1"/>
    <col min="14875" max="14875" width="14" style="4" customWidth="1"/>
    <col min="14876" max="14876" width="14.1796875" style="4" customWidth="1"/>
    <col min="14877" max="14877" width="15.1796875" style="4" customWidth="1"/>
    <col min="14878" max="14878" width="12" style="4" bestFit="1" customWidth="1"/>
    <col min="14879" max="14879" width="14.54296875" style="4" bestFit="1" customWidth="1"/>
    <col min="14880" max="15104" width="11.453125" style="4"/>
    <col min="15105" max="15105" width="19.453125" style="4" customWidth="1"/>
    <col min="15106" max="15107" width="0" style="4" hidden="1" customWidth="1"/>
    <col min="15108" max="15108" width="21.1796875" style="4" customWidth="1"/>
    <col min="15109" max="15109" width="10.54296875" style="4" customWidth="1"/>
    <col min="15110" max="15110" width="9.26953125" style="4" bestFit="1" customWidth="1"/>
    <col min="15111" max="15111" width="27.26953125" style="4" customWidth="1"/>
    <col min="15112" max="15112" width="12.26953125" style="4" customWidth="1"/>
    <col min="15113" max="15113" width="8.1796875" style="4" customWidth="1"/>
    <col min="15114" max="15114" width="8.453125" style="4" customWidth="1"/>
    <col min="15115" max="15115" width="8" style="4" customWidth="1"/>
    <col min="15116" max="15116" width="8.26953125" style="4" customWidth="1"/>
    <col min="15117" max="15117" width="0" style="4" hidden="1" customWidth="1"/>
    <col min="15118" max="15118" width="17.1796875" style="4" customWidth="1"/>
    <col min="15119" max="15120" width="13.54296875" style="4" customWidth="1"/>
    <col min="15121" max="15121" width="24" style="4" customWidth="1"/>
    <col min="15122" max="15124" width="22.1796875" style="4" customWidth="1"/>
    <col min="15125" max="15125" width="12.453125" style="4" customWidth="1"/>
    <col min="15126" max="15126" width="14.1796875" style="4" customWidth="1"/>
    <col min="15127" max="15127" width="8.1796875" style="4" customWidth="1"/>
    <col min="15128" max="15128" width="9.453125" style="4" bestFit="1" customWidth="1"/>
    <col min="15129" max="15129" width="7.81640625" style="4" customWidth="1"/>
    <col min="15130" max="15130" width="7.54296875" style="4" customWidth="1"/>
    <col min="15131" max="15131" width="14" style="4" customWidth="1"/>
    <col min="15132" max="15132" width="14.1796875" style="4" customWidth="1"/>
    <col min="15133" max="15133" width="15.1796875" style="4" customWidth="1"/>
    <col min="15134" max="15134" width="12" style="4" bestFit="1" customWidth="1"/>
    <col min="15135" max="15135" width="14.54296875" style="4" bestFit="1" customWidth="1"/>
    <col min="15136" max="15360" width="11.453125" style="4"/>
    <col min="15361" max="15361" width="19.453125" style="4" customWidth="1"/>
    <col min="15362" max="15363" width="0" style="4" hidden="1" customWidth="1"/>
    <col min="15364" max="15364" width="21.1796875" style="4" customWidth="1"/>
    <col min="15365" max="15365" width="10.54296875" style="4" customWidth="1"/>
    <col min="15366" max="15366" width="9.26953125" style="4" bestFit="1" customWidth="1"/>
    <col min="15367" max="15367" width="27.26953125" style="4" customWidth="1"/>
    <col min="15368" max="15368" width="12.26953125" style="4" customWidth="1"/>
    <col min="15369" max="15369" width="8.1796875" style="4" customWidth="1"/>
    <col min="15370" max="15370" width="8.453125" style="4" customWidth="1"/>
    <col min="15371" max="15371" width="8" style="4" customWidth="1"/>
    <col min="15372" max="15372" width="8.26953125" style="4" customWidth="1"/>
    <col min="15373" max="15373" width="0" style="4" hidden="1" customWidth="1"/>
    <col min="15374" max="15374" width="17.1796875" style="4" customWidth="1"/>
    <col min="15375" max="15376" width="13.54296875" style="4" customWidth="1"/>
    <col min="15377" max="15377" width="24" style="4" customWidth="1"/>
    <col min="15378" max="15380" width="22.1796875" style="4" customWidth="1"/>
    <col min="15381" max="15381" width="12.453125" style="4" customWidth="1"/>
    <col min="15382" max="15382" width="14.1796875" style="4" customWidth="1"/>
    <col min="15383" max="15383" width="8.1796875" style="4" customWidth="1"/>
    <col min="15384" max="15384" width="9.453125" style="4" bestFit="1" customWidth="1"/>
    <col min="15385" max="15385" width="7.81640625" style="4" customWidth="1"/>
    <col min="15386" max="15386" width="7.54296875" style="4" customWidth="1"/>
    <col min="15387" max="15387" width="14" style="4" customWidth="1"/>
    <col min="15388" max="15388" width="14.1796875" style="4" customWidth="1"/>
    <col min="15389" max="15389" width="15.1796875" style="4" customWidth="1"/>
    <col min="15390" max="15390" width="12" style="4" bestFit="1" customWidth="1"/>
    <col min="15391" max="15391" width="14.54296875" style="4" bestFit="1" customWidth="1"/>
    <col min="15392" max="15616" width="11.453125" style="4"/>
    <col min="15617" max="15617" width="19.453125" style="4" customWidth="1"/>
    <col min="15618" max="15619" width="0" style="4" hidden="1" customWidth="1"/>
    <col min="15620" max="15620" width="21.1796875" style="4" customWidth="1"/>
    <col min="15621" max="15621" width="10.54296875" style="4" customWidth="1"/>
    <col min="15622" max="15622" width="9.26953125" style="4" bestFit="1" customWidth="1"/>
    <col min="15623" max="15623" width="27.26953125" style="4" customWidth="1"/>
    <col min="15624" max="15624" width="12.26953125" style="4" customWidth="1"/>
    <col min="15625" max="15625" width="8.1796875" style="4" customWidth="1"/>
    <col min="15626" max="15626" width="8.453125" style="4" customWidth="1"/>
    <col min="15627" max="15627" width="8" style="4" customWidth="1"/>
    <col min="15628" max="15628" width="8.26953125" style="4" customWidth="1"/>
    <col min="15629" max="15629" width="0" style="4" hidden="1" customWidth="1"/>
    <col min="15630" max="15630" width="17.1796875" style="4" customWidth="1"/>
    <col min="15631" max="15632" width="13.54296875" style="4" customWidth="1"/>
    <col min="15633" max="15633" width="24" style="4" customWidth="1"/>
    <col min="15634" max="15636" width="22.1796875" style="4" customWidth="1"/>
    <col min="15637" max="15637" width="12.453125" style="4" customWidth="1"/>
    <col min="15638" max="15638" width="14.1796875" style="4" customWidth="1"/>
    <col min="15639" max="15639" width="8.1796875" style="4" customWidth="1"/>
    <col min="15640" max="15640" width="9.453125" style="4" bestFit="1" customWidth="1"/>
    <col min="15641" max="15641" width="7.81640625" style="4" customWidth="1"/>
    <col min="15642" max="15642" width="7.54296875" style="4" customWidth="1"/>
    <col min="15643" max="15643" width="14" style="4" customWidth="1"/>
    <col min="15644" max="15644" width="14.1796875" style="4" customWidth="1"/>
    <col min="15645" max="15645" width="15.1796875" style="4" customWidth="1"/>
    <col min="15646" max="15646" width="12" style="4" bestFit="1" customWidth="1"/>
    <col min="15647" max="15647" width="14.54296875" style="4" bestFit="1" customWidth="1"/>
    <col min="15648" max="15872" width="11.453125" style="4"/>
    <col min="15873" max="15873" width="19.453125" style="4" customWidth="1"/>
    <col min="15874" max="15875" width="0" style="4" hidden="1" customWidth="1"/>
    <col min="15876" max="15876" width="21.1796875" style="4" customWidth="1"/>
    <col min="15877" max="15877" width="10.54296875" style="4" customWidth="1"/>
    <col min="15878" max="15878" width="9.26953125" style="4" bestFit="1" customWidth="1"/>
    <col min="15879" max="15879" width="27.26953125" style="4" customWidth="1"/>
    <col min="15880" max="15880" width="12.26953125" style="4" customWidth="1"/>
    <col min="15881" max="15881" width="8.1796875" style="4" customWidth="1"/>
    <col min="15882" max="15882" width="8.453125" style="4" customWidth="1"/>
    <col min="15883" max="15883" width="8" style="4" customWidth="1"/>
    <col min="15884" max="15884" width="8.26953125" style="4" customWidth="1"/>
    <col min="15885" max="15885" width="0" style="4" hidden="1" customWidth="1"/>
    <col min="15886" max="15886" width="17.1796875" style="4" customWidth="1"/>
    <col min="15887" max="15888" width="13.54296875" style="4" customWidth="1"/>
    <col min="15889" max="15889" width="24" style="4" customWidth="1"/>
    <col min="15890" max="15892" width="22.1796875" style="4" customWidth="1"/>
    <col min="15893" max="15893" width="12.453125" style="4" customWidth="1"/>
    <col min="15894" max="15894" width="14.1796875" style="4" customWidth="1"/>
    <col min="15895" max="15895" width="8.1796875" style="4" customWidth="1"/>
    <col min="15896" max="15896" width="9.453125" style="4" bestFit="1" customWidth="1"/>
    <col min="15897" max="15897" width="7.81640625" style="4" customWidth="1"/>
    <col min="15898" max="15898" width="7.54296875" style="4" customWidth="1"/>
    <col min="15899" max="15899" width="14" style="4" customWidth="1"/>
    <col min="15900" max="15900" width="14.1796875" style="4" customWidth="1"/>
    <col min="15901" max="15901" width="15.1796875" style="4" customWidth="1"/>
    <col min="15902" max="15902" width="12" style="4" bestFit="1" customWidth="1"/>
    <col min="15903" max="15903" width="14.54296875" style="4" bestFit="1" customWidth="1"/>
    <col min="15904" max="16128" width="11.453125" style="4"/>
    <col min="16129" max="16129" width="19.453125" style="4" customWidth="1"/>
    <col min="16130" max="16131" width="0" style="4" hidden="1" customWidth="1"/>
    <col min="16132" max="16132" width="21.1796875" style="4" customWidth="1"/>
    <col min="16133" max="16133" width="10.54296875" style="4" customWidth="1"/>
    <col min="16134" max="16134" width="9.26953125" style="4" bestFit="1" customWidth="1"/>
    <col min="16135" max="16135" width="27.26953125" style="4" customWidth="1"/>
    <col min="16136" max="16136" width="12.26953125" style="4" customWidth="1"/>
    <col min="16137" max="16137" width="8.1796875" style="4" customWidth="1"/>
    <col min="16138" max="16138" width="8.453125" style="4" customWidth="1"/>
    <col min="16139" max="16139" width="8" style="4" customWidth="1"/>
    <col min="16140" max="16140" width="8.26953125" style="4" customWidth="1"/>
    <col min="16141" max="16141" width="0" style="4" hidden="1" customWidth="1"/>
    <col min="16142" max="16142" width="17.1796875" style="4" customWidth="1"/>
    <col min="16143" max="16144" width="13.54296875" style="4" customWidth="1"/>
    <col min="16145" max="16145" width="24" style="4" customWidth="1"/>
    <col min="16146" max="16148" width="22.1796875" style="4" customWidth="1"/>
    <col min="16149" max="16149" width="12.453125" style="4" customWidth="1"/>
    <col min="16150" max="16150" width="14.1796875" style="4" customWidth="1"/>
    <col min="16151" max="16151" width="8.1796875" style="4" customWidth="1"/>
    <col min="16152" max="16152" width="9.453125" style="4" bestFit="1" customWidth="1"/>
    <col min="16153" max="16153" width="7.81640625" style="4" customWidth="1"/>
    <col min="16154" max="16154" width="7.54296875" style="4" customWidth="1"/>
    <col min="16155" max="16155" width="14" style="4" customWidth="1"/>
    <col min="16156" max="16156" width="14.1796875" style="4" customWidth="1"/>
    <col min="16157" max="16157" width="15.1796875" style="4" customWidth="1"/>
    <col min="16158" max="16158" width="12" style="4" bestFit="1" customWidth="1"/>
    <col min="16159" max="16159" width="14.54296875" style="4" bestFit="1" customWidth="1"/>
    <col min="16160" max="16384" width="11.453125" style="4"/>
  </cols>
  <sheetData>
    <row r="1" spans="1:28" ht="18" x14ac:dyDescent="0.25">
      <c r="A1" s="1" t="s">
        <v>2</v>
      </c>
      <c r="B1" s="1"/>
      <c r="C1" s="1"/>
      <c r="D1" s="2"/>
      <c r="E1" s="2"/>
      <c r="F1" s="3"/>
      <c r="G1" s="175"/>
      <c r="H1" s="2"/>
    </row>
    <row r="2" spans="1:28" ht="18" x14ac:dyDescent="0.25">
      <c r="A2" s="1" t="s">
        <v>0</v>
      </c>
      <c r="B2" s="1"/>
      <c r="C2" s="1"/>
      <c r="D2" s="2"/>
      <c r="E2" s="2"/>
      <c r="F2" s="3"/>
      <c r="G2" s="175"/>
      <c r="H2" s="2"/>
    </row>
    <row r="3" spans="1:28" ht="18" x14ac:dyDescent="0.25">
      <c r="A3" s="369">
        <v>2018</v>
      </c>
      <c r="B3" s="369"/>
      <c r="C3" s="369"/>
      <c r="D3" s="369"/>
      <c r="E3" s="369"/>
      <c r="F3" s="369"/>
      <c r="G3" s="369"/>
      <c r="H3" s="369"/>
    </row>
    <row r="4" spans="1:28" ht="18" x14ac:dyDescent="0.4">
      <c r="A4" s="6" t="s">
        <v>3</v>
      </c>
      <c r="B4" s="6"/>
      <c r="C4" s="6"/>
      <c r="D4" s="6"/>
      <c r="E4" s="6"/>
      <c r="F4" s="7"/>
      <c r="G4" s="177"/>
      <c r="H4" s="6"/>
    </row>
    <row r="5" spans="1:28" s="8" customFormat="1" ht="18" x14ac:dyDescent="0.4">
      <c r="A5" s="355" t="s">
        <v>328</v>
      </c>
      <c r="B5" s="355"/>
      <c r="C5" s="355"/>
      <c r="D5" s="355"/>
      <c r="E5" s="355"/>
      <c r="F5" s="355"/>
      <c r="G5" s="355"/>
      <c r="H5" s="355"/>
      <c r="K5" s="9"/>
      <c r="L5" s="9"/>
      <c r="M5" s="9"/>
      <c r="AA5" s="9"/>
    </row>
    <row r="6" spans="1:28" ht="18" x14ac:dyDescent="0.25">
      <c r="A6" s="6"/>
      <c r="B6" s="6"/>
      <c r="C6" s="6"/>
      <c r="D6" s="6"/>
      <c r="E6" s="6"/>
      <c r="F6" s="7"/>
      <c r="G6" s="177"/>
      <c r="H6" s="6"/>
    </row>
    <row r="7" spans="1:28" s="181" customFormat="1" ht="15.5" x14ac:dyDescent="0.35">
      <c r="A7" s="10" t="s">
        <v>329</v>
      </c>
      <c r="B7" s="10"/>
      <c r="C7" s="10"/>
      <c r="F7" s="224"/>
      <c r="G7" s="183"/>
      <c r="H7" s="184"/>
      <c r="K7" s="184"/>
      <c r="L7" s="184"/>
      <c r="M7" s="184"/>
      <c r="AA7" s="184"/>
    </row>
    <row r="8" spans="1:28" s="181" customFormat="1" ht="15.75" x14ac:dyDescent="0.25">
      <c r="A8" s="10"/>
      <c r="B8" s="10"/>
      <c r="C8" s="10"/>
      <c r="F8" s="224"/>
      <c r="G8" s="183"/>
      <c r="H8" s="184"/>
      <c r="K8" s="184"/>
      <c r="L8" s="184"/>
      <c r="M8" s="184"/>
      <c r="AA8" s="184"/>
    </row>
    <row r="9" spans="1:28" s="181" customFormat="1" ht="15.5" x14ac:dyDescent="0.35">
      <c r="A9" s="10" t="s">
        <v>330</v>
      </c>
      <c r="B9" s="10"/>
      <c r="C9" s="10"/>
      <c r="F9" s="224"/>
      <c r="G9" s="183"/>
      <c r="H9" s="184"/>
      <c r="K9" s="184"/>
      <c r="L9" s="184"/>
      <c r="M9" s="184"/>
      <c r="AA9" s="184"/>
    </row>
    <row r="10" spans="1:28" s="11" customFormat="1" ht="16.5" thickBot="1" x14ac:dyDescent="0.3">
      <c r="A10" s="14"/>
      <c r="B10" s="14"/>
      <c r="C10" s="14"/>
      <c r="F10" s="12"/>
      <c r="G10" s="186"/>
      <c r="H10" s="13"/>
      <c r="K10" s="13"/>
      <c r="L10" s="13"/>
      <c r="M10" s="13"/>
      <c r="AA10" s="13"/>
    </row>
    <row r="11" spans="1:28" s="11" customFormat="1" ht="28.5" customHeight="1" thickBot="1" x14ac:dyDescent="0.35">
      <c r="A11" s="15" t="s">
        <v>7</v>
      </c>
      <c r="B11" s="16"/>
      <c r="C11" s="16"/>
      <c r="D11" s="321" t="s">
        <v>8</v>
      </c>
      <c r="E11" s="322"/>
      <c r="F11" s="322"/>
      <c r="G11" s="322"/>
      <c r="H11" s="322"/>
      <c r="I11" s="322"/>
      <c r="J11" s="322"/>
      <c r="K11" s="322"/>
      <c r="L11" s="322"/>
      <c r="M11" s="322"/>
      <c r="N11" s="322"/>
      <c r="O11" s="322"/>
      <c r="P11" s="322"/>
      <c r="Q11" s="323"/>
      <c r="R11" s="85"/>
      <c r="S11" s="321" t="s">
        <v>9</v>
      </c>
      <c r="T11" s="322"/>
      <c r="U11" s="322"/>
      <c r="V11" s="322"/>
      <c r="W11" s="322"/>
      <c r="X11" s="322"/>
      <c r="Y11" s="322"/>
      <c r="Z11" s="322"/>
      <c r="AA11" s="323"/>
    </row>
    <row r="12" spans="1:28" s="17" customFormat="1" ht="30.75" customHeight="1" thickBot="1" x14ac:dyDescent="0.3">
      <c r="A12" s="324" t="s">
        <v>10</v>
      </c>
      <c r="B12" s="324" t="s">
        <v>11</v>
      </c>
      <c r="C12" s="324" t="s">
        <v>12</v>
      </c>
      <c r="D12" s="378" t="s">
        <v>13</v>
      </c>
      <c r="E12" s="382" t="s">
        <v>14</v>
      </c>
      <c r="F12" s="383"/>
      <c r="G12" s="384"/>
      <c r="H12" s="388" t="s">
        <v>15</v>
      </c>
      <c r="I12" s="375" t="s">
        <v>16</v>
      </c>
      <c r="J12" s="376"/>
      <c r="K12" s="376"/>
      <c r="L12" s="376"/>
      <c r="M12" s="377"/>
      <c r="N12" s="378" t="s">
        <v>17</v>
      </c>
      <c r="O12" s="367" t="s">
        <v>18</v>
      </c>
      <c r="P12" s="367" t="s">
        <v>331</v>
      </c>
      <c r="Q12" s="380" t="s">
        <v>20</v>
      </c>
      <c r="R12" s="381"/>
      <c r="S12" s="310" t="s">
        <v>21</v>
      </c>
      <c r="T12" s="311"/>
      <c r="U12" s="315" t="s">
        <v>22</v>
      </c>
      <c r="V12" s="315" t="s">
        <v>23</v>
      </c>
      <c r="W12" s="372" t="s">
        <v>24</v>
      </c>
      <c r="X12" s="373"/>
      <c r="Y12" s="373"/>
      <c r="Z12" s="374"/>
      <c r="AA12" s="390" t="s">
        <v>25</v>
      </c>
    </row>
    <row r="13" spans="1:28" s="17" customFormat="1" ht="31.5" customHeight="1" thickBot="1" x14ac:dyDescent="0.3">
      <c r="A13" s="325"/>
      <c r="B13" s="329"/>
      <c r="C13" s="329"/>
      <c r="D13" s="379"/>
      <c r="E13" s="385"/>
      <c r="F13" s="386"/>
      <c r="G13" s="387"/>
      <c r="H13" s="389"/>
      <c r="I13" s="392" t="s">
        <v>26</v>
      </c>
      <c r="J13" s="225" t="s">
        <v>27</v>
      </c>
      <c r="K13" s="392" t="s">
        <v>28</v>
      </c>
      <c r="L13" s="225" t="s">
        <v>27</v>
      </c>
      <c r="M13" s="394" t="s">
        <v>29</v>
      </c>
      <c r="N13" s="379"/>
      <c r="O13" s="368"/>
      <c r="P13" s="368"/>
      <c r="Q13" s="367" t="s">
        <v>30</v>
      </c>
      <c r="R13" s="367" t="s">
        <v>31</v>
      </c>
      <c r="S13" s="333" t="s">
        <v>30</v>
      </c>
      <c r="T13" s="333" t="s">
        <v>31</v>
      </c>
      <c r="U13" s="316"/>
      <c r="V13" s="316"/>
      <c r="W13" s="370" t="s">
        <v>26</v>
      </c>
      <c r="X13" s="226" t="s">
        <v>27</v>
      </c>
      <c r="Y13" s="370" t="s">
        <v>28</v>
      </c>
      <c r="Z13" s="226" t="s">
        <v>27</v>
      </c>
      <c r="AA13" s="391"/>
    </row>
    <row r="14" spans="1:28" s="17" customFormat="1" ht="58.5" customHeight="1" thickBot="1" x14ac:dyDescent="0.35">
      <c r="A14" s="19" t="s">
        <v>32</v>
      </c>
      <c r="B14" s="325"/>
      <c r="C14" s="325"/>
      <c r="D14" s="379"/>
      <c r="E14" s="227" t="s">
        <v>33</v>
      </c>
      <c r="F14" s="228" t="s">
        <v>34</v>
      </c>
      <c r="G14" s="229" t="s">
        <v>35</v>
      </c>
      <c r="H14" s="389"/>
      <c r="I14" s="393" t="s">
        <v>36</v>
      </c>
      <c r="J14" s="230"/>
      <c r="K14" s="393" t="s">
        <v>36</v>
      </c>
      <c r="L14" s="230"/>
      <c r="M14" s="395"/>
      <c r="N14" s="379"/>
      <c r="O14" s="368"/>
      <c r="P14" s="368"/>
      <c r="Q14" s="396"/>
      <c r="R14" s="396"/>
      <c r="S14" s="334"/>
      <c r="T14" s="334"/>
      <c r="U14" s="316"/>
      <c r="V14" s="316"/>
      <c r="W14" s="371" t="s">
        <v>36</v>
      </c>
      <c r="X14" s="231"/>
      <c r="Y14" s="371" t="s">
        <v>36</v>
      </c>
      <c r="Z14" s="231"/>
      <c r="AA14" s="391"/>
    </row>
    <row r="15" spans="1:28" s="32" customFormat="1" ht="50" x14ac:dyDescent="0.35">
      <c r="A15" s="21" t="s">
        <v>37</v>
      </c>
      <c r="B15" s="193"/>
      <c r="C15" s="21"/>
      <c r="D15" s="194" t="s">
        <v>51</v>
      </c>
      <c r="E15" s="232" t="s">
        <v>46</v>
      </c>
      <c r="F15" s="23">
        <v>1</v>
      </c>
      <c r="G15" s="233" t="s">
        <v>332</v>
      </c>
      <c r="H15" s="24" t="s">
        <v>54</v>
      </c>
      <c r="I15" s="25">
        <v>0</v>
      </c>
      <c r="J15" s="234">
        <f t="shared" ref="J15:J28" si="0">IF(OR(I15=0),0,(I15/(I15+K15)))</f>
        <v>0</v>
      </c>
      <c r="K15" s="25">
        <v>1</v>
      </c>
      <c r="L15" s="234">
        <f t="shared" ref="L15:L28" si="1">IF(OR(K15=0),0,(K15/(I15+K15)))</f>
        <v>1</v>
      </c>
      <c r="M15" s="235">
        <f t="shared" ref="M15:M28" si="2">J15+L15</f>
        <v>1</v>
      </c>
      <c r="N15" s="198" t="s">
        <v>110</v>
      </c>
      <c r="O15" s="236" t="s">
        <v>72</v>
      </c>
      <c r="P15" s="237" t="s">
        <v>65</v>
      </c>
      <c r="Q15" s="238">
        <v>0</v>
      </c>
      <c r="R15" s="239">
        <v>1019385</v>
      </c>
      <c r="S15" s="27">
        <v>0</v>
      </c>
      <c r="T15" s="27"/>
      <c r="U15" s="28">
        <f>IF((S15+T15)=0,0,((S15+T15)/(Q15+R15)))</f>
        <v>0</v>
      </c>
      <c r="V15" s="28">
        <f>IF(U15&gt;=100%,100%,U15)</f>
        <v>0</v>
      </c>
      <c r="W15" s="25"/>
      <c r="X15" s="240">
        <f t="shared" ref="X15:X28" si="3">IF(W15=0,0,IF((W15/(I15+K15))&gt;J15,J15,(W15/(I15+K15))))</f>
        <v>0</v>
      </c>
      <c r="Y15" s="25"/>
      <c r="Z15" s="240">
        <f t="shared" ref="Z15:Z28" si="4">IF(Y15=0,0,IF((Y15/(I15+K15))&gt;L15,L15,(Y15/(I15+K15))))</f>
        <v>0</v>
      </c>
      <c r="AA15" s="241">
        <f>IF(W15+Y15=0,0,IF((W15+Y15)/(I15+K15)&gt;100%,100%,(W15+Y15)/(I15+K15)))</f>
        <v>0</v>
      </c>
      <c r="AB15" s="31"/>
    </row>
    <row r="16" spans="1:28" s="32" customFormat="1" ht="42" x14ac:dyDescent="0.35">
      <c r="A16" s="36" t="s">
        <v>37</v>
      </c>
      <c r="B16" s="35"/>
      <c r="C16" s="36"/>
      <c r="D16" s="37" t="s">
        <v>333</v>
      </c>
      <c r="E16" s="232" t="s">
        <v>46</v>
      </c>
      <c r="F16" s="33">
        <v>2</v>
      </c>
      <c r="G16" s="242" t="s">
        <v>334</v>
      </c>
      <c r="H16" s="34" t="s">
        <v>54</v>
      </c>
      <c r="I16" s="25">
        <v>0</v>
      </c>
      <c r="J16" s="243">
        <f t="shared" si="0"/>
        <v>0</v>
      </c>
      <c r="K16" s="25">
        <v>1</v>
      </c>
      <c r="L16" s="243">
        <f t="shared" si="1"/>
        <v>1</v>
      </c>
      <c r="M16" s="244">
        <f t="shared" si="2"/>
        <v>1</v>
      </c>
      <c r="N16" s="34" t="s">
        <v>110</v>
      </c>
      <c r="O16" s="237" t="s">
        <v>72</v>
      </c>
      <c r="P16" s="237" t="s">
        <v>65</v>
      </c>
      <c r="Q16" s="238">
        <v>0</v>
      </c>
      <c r="R16" s="245">
        <v>1933053</v>
      </c>
      <c r="S16" s="40">
        <v>0</v>
      </c>
      <c r="T16" s="40"/>
      <c r="U16" s="28">
        <f t="shared" ref="U16:U28" si="5">IF((S16+T16)=0,0,((S16+T16)/(Q16+R16)))</f>
        <v>0</v>
      </c>
      <c r="V16" s="28">
        <f t="shared" ref="V16:V28" si="6">IF(U16&gt;=100%,100%,U16)</f>
        <v>0</v>
      </c>
      <c r="W16" s="25"/>
      <c r="X16" s="246">
        <f t="shared" si="3"/>
        <v>0</v>
      </c>
      <c r="Y16" s="25"/>
      <c r="Z16" s="246">
        <f t="shared" si="4"/>
        <v>0</v>
      </c>
      <c r="AA16" s="247">
        <f t="shared" ref="AA16:AA28" si="7">IF(W16+Y16=0,0,IF((W16+Y16)/(I16+K16)&gt;100%,100%,(W16+Y16)/(I16+K16)))</f>
        <v>0</v>
      </c>
      <c r="AB16" s="31"/>
    </row>
    <row r="17" spans="1:30" s="32" customFormat="1" ht="42" x14ac:dyDescent="0.35">
      <c r="A17" s="36" t="s">
        <v>37</v>
      </c>
      <c r="B17" s="35"/>
      <c r="C17" s="36"/>
      <c r="D17" s="37" t="s">
        <v>45</v>
      </c>
      <c r="E17" s="232" t="s">
        <v>46</v>
      </c>
      <c r="F17" s="23">
        <v>3</v>
      </c>
      <c r="G17" s="233" t="s">
        <v>335</v>
      </c>
      <c r="H17" s="34" t="s">
        <v>54</v>
      </c>
      <c r="I17" s="25">
        <v>0</v>
      </c>
      <c r="J17" s="243">
        <f t="shared" si="0"/>
        <v>0</v>
      </c>
      <c r="K17" s="25">
        <v>1</v>
      </c>
      <c r="L17" s="243">
        <f t="shared" si="1"/>
        <v>1</v>
      </c>
      <c r="M17" s="244">
        <f t="shared" si="2"/>
        <v>1</v>
      </c>
      <c r="N17" s="34" t="s">
        <v>110</v>
      </c>
      <c r="O17" s="237" t="s">
        <v>43</v>
      </c>
      <c r="P17" s="237" t="s">
        <v>65</v>
      </c>
      <c r="Q17" s="238">
        <v>0</v>
      </c>
      <c r="R17" s="245">
        <v>3003211</v>
      </c>
      <c r="S17" s="40">
        <v>0</v>
      </c>
      <c r="T17" s="40"/>
      <c r="U17" s="28">
        <f t="shared" si="5"/>
        <v>0</v>
      </c>
      <c r="V17" s="28">
        <f t="shared" si="6"/>
        <v>0</v>
      </c>
      <c r="W17" s="25"/>
      <c r="X17" s="246">
        <f t="shared" si="3"/>
        <v>0</v>
      </c>
      <c r="Y17" s="25"/>
      <c r="Z17" s="246">
        <f t="shared" si="4"/>
        <v>0</v>
      </c>
      <c r="AA17" s="247">
        <f t="shared" si="7"/>
        <v>0</v>
      </c>
      <c r="AB17" s="31"/>
    </row>
    <row r="18" spans="1:30" s="32" customFormat="1" ht="42" x14ac:dyDescent="0.35">
      <c r="A18" s="36" t="s">
        <v>37</v>
      </c>
      <c r="B18" s="35"/>
      <c r="C18" s="36"/>
      <c r="D18" s="37" t="s">
        <v>45</v>
      </c>
      <c r="E18" s="232" t="s">
        <v>46</v>
      </c>
      <c r="F18" s="33">
        <v>4</v>
      </c>
      <c r="G18" s="242" t="s">
        <v>336</v>
      </c>
      <c r="H18" s="34" t="s">
        <v>54</v>
      </c>
      <c r="I18" s="25">
        <v>0</v>
      </c>
      <c r="J18" s="243">
        <f t="shared" si="0"/>
        <v>0</v>
      </c>
      <c r="K18" s="25">
        <v>1</v>
      </c>
      <c r="L18" s="243">
        <f t="shared" si="1"/>
        <v>1</v>
      </c>
      <c r="M18" s="244">
        <f t="shared" si="2"/>
        <v>1</v>
      </c>
      <c r="N18" s="34" t="s">
        <v>110</v>
      </c>
      <c r="O18" s="237" t="s">
        <v>43</v>
      </c>
      <c r="P18" s="237" t="s">
        <v>65</v>
      </c>
      <c r="Q18" s="238">
        <v>0</v>
      </c>
      <c r="R18" s="245">
        <v>2008869</v>
      </c>
      <c r="S18" s="40">
        <v>0</v>
      </c>
      <c r="T18" s="40"/>
      <c r="U18" s="28">
        <f t="shared" si="5"/>
        <v>0</v>
      </c>
      <c r="V18" s="28">
        <f t="shared" si="6"/>
        <v>0</v>
      </c>
      <c r="W18" s="25"/>
      <c r="X18" s="246">
        <f t="shared" si="3"/>
        <v>0</v>
      </c>
      <c r="Y18" s="25"/>
      <c r="Z18" s="246">
        <f t="shared" si="4"/>
        <v>0</v>
      </c>
      <c r="AA18" s="247">
        <f t="shared" si="7"/>
        <v>0</v>
      </c>
      <c r="AB18" s="31"/>
    </row>
    <row r="19" spans="1:30" s="32" customFormat="1" ht="42" x14ac:dyDescent="0.35">
      <c r="A19" s="36" t="s">
        <v>37</v>
      </c>
      <c r="B19" s="35"/>
      <c r="C19" s="36"/>
      <c r="D19" s="37" t="s">
        <v>45</v>
      </c>
      <c r="E19" s="232" t="s">
        <v>46</v>
      </c>
      <c r="F19" s="23">
        <v>5</v>
      </c>
      <c r="G19" s="233" t="s">
        <v>337</v>
      </c>
      <c r="H19" s="34" t="s">
        <v>54</v>
      </c>
      <c r="I19" s="25">
        <v>0</v>
      </c>
      <c r="J19" s="243">
        <f t="shared" si="0"/>
        <v>0</v>
      </c>
      <c r="K19" s="25">
        <v>1</v>
      </c>
      <c r="L19" s="243">
        <f t="shared" si="1"/>
        <v>1</v>
      </c>
      <c r="M19" s="244">
        <f t="shared" si="2"/>
        <v>1</v>
      </c>
      <c r="N19" s="34" t="s">
        <v>110</v>
      </c>
      <c r="O19" s="237" t="s">
        <v>43</v>
      </c>
      <c r="P19" s="237" t="s">
        <v>65</v>
      </c>
      <c r="Q19" s="238">
        <v>0</v>
      </c>
      <c r="R19" s="245">
        <v>1725541</v>
      </c>
      <c r="S19" s="40">
        <v>0</v>
      </c>
      <c r="T19" s="40"/>
      <c r="U19" s="28">
        <f t="shared" si="5"/>
        <v>0</v>
      </c>
      <c r="V19" s="28">
        <f t="shared" si="6"/>
        <v>0</v>
      </c>
      <c r="W19" s="25"/>
      <c r="X19" s="246">
        <f t="shared" si="3"/>
        <v>0</v>
      </c>
      <c r="Y19" s="25"/>
      <c r="Z19" s="246">
        <f t="shared" si="4"/>
        <v>0</v>
      </c>
      <c r="AA19" s="247">
        <f t="shared" si="7"/>
        <v>0</v>
      </c>
      <c r="AB19" s="31"/>
    </row>
    <row r="20" spans="1:30" s="32" customFormat="1" ht="70" x14ac:dyDescent="0.35">
      <c r="A20" s="36" t="s">
        <v>37</v>
      </c>
      <c r="B20" s="35"/>
      <c r="C20" s="36"/>
      <c r="D20" s="37" t="s">
        <v>338</v>
      </c>
      <c r="E20" s="232" t="s">
        <v>46</v>
      </c>
      <c r="F20" s="33">
        <v>6</v>
      </c>
      <c r="G20" s="242" t="s">
        <v>339</v>
      </c>
      <c r="H20" s="34" t="s">
        <v>54</v>
      </c>
      <c r="I20" s="25">
        <v>0</v>
      </c>
      <c r="J20" s="243">
        <f t="shared" si="0"/>
        <v>0</v>
      </c>
      <c r="K20" s="25">
        <v>1</v>
      </c>
      <c r="L20" s="243">
        <f t="shared" si="1"/>
        <v>1</v>
      </c>
      <c r="M20" s="244">
        <f t="shared" si="2"/>
        <v>1</v>
      </c>
      <c r="N20" s="34" t="s">
        <v>110</v>
      </c>
      <c r="O20" s="237" t="s">
        <v>113</v>
      </c>
      <c r="P20" s="237" t="s">
        <v>65</v>
      </c>
      <c r="Q20" s="238">
        <v>0</v>
      </c>
      <c r="R20" s="245">
        <v>1722700</v>
      </c>
      <c r="S20" s="40">
        <v>0</v>
      </c>
      <c r="T20" s="40"/>
      <c r="U20" s="28">
        <f t="shared" si="5"/>
        <v>0</v>
      </c>
      <c r="V20" s="28">
        <f t="shared" si="6"/>
        <v>0</v>
      </c>
      <c r="W20" s="25"/>
      <c r="X20" s="246">
        <f t="shared" si="3"/>
        <v>0</v>
      </c>
      <c r="Y20" s="25"/>
      <c r="Z20" s="246">
        <f t="shared" si="4"/>
        <v>0</v>
      </c>
      <c r="AA20" s="247">
        <f t="shared" si="7"/>
        <v>0</v>
      </c>
      <c r="AB20" s="31"/>
    </row>
    <row r="21" spans="1:30" s="32" customFormat="1" ht="70" x14ac:dyDescent="0.35">
      <c r="A21" s="36" t="s">
        <v>37</v>
      </c>
      <c r="B21" s="35"/>
      <c r="C21" s="36"/>
      <c r="D21" s="37" t="s">
        <v>51</v>
      </c>
      <c r="E21" s="232" t="s">
        <v>46</v>
      </c>
      <c r="F21" s="23">
        <v>7</v>
      </c>
      <c r="G21" s="168" t="s">
        <v>358</v>
      </c>
      <c r="H21" s="34" t="s">
        <v>54</v>
      </c>
      <c r="I21" s="33">
        <v>0</v>
      </c>
      <c r="J21" s="248">
        <f t="shared" si="0"/>
        <v>0</v>
      </c>
      <c r="K21" s="33">
        <v>1</v>
      </c>
      <c r="L21" s="248">
        <f t="shared" si="1"/>
        <v>1</v>
      </c>
      <c r="M21" s="244">
        <f t="shared" si="2"/>
        <v>1</v>
      </c>
      <c r="N21" s="34" t="s">
        <v>110</v>
      </c>
      <c r="O21" s="237" t="s">
        <v>72</v>
      </c>
      <c r="P21" s="237" t="s">
        <v>65</v>
      </c>
      <c r="Q21" s="238">
        <v>0</v>
      </c>
      <c r="R21" s="249">
        <v>2461.9</v>
      </c>
      <c r="S21" s="40"/>
      <c r="T21" s="40"/>
      <c r="U21" s="28">
        <f t="shared" si="5"/>
        <v>0</v>
      </c>
      <c r="V21" s="28">
        <f t="shared" si="6"/>
        <v>0</v>
      </c>
      <c r="W21" s="25"/>
      <c r="X21" s="246">
        <f t="shared" si="3"/>
        <v>0</v>
      </c>
      <c r="Y21" s="25"/>
      <c r="Z21" s="246">
        <f t="shared" si="4"/>
        <v>0</v>
      </c>
      <c r="AA21" s="247">
        <f t="shared" si="7"/>
        <v>0</v>
      </c>
      <c r="AB21" s="31"/>
    </row>
    <row r="22" spans="1:30" s="32" customFormat="1" ht="84" x14ac:dyDescent="0.35">
      <c r="A22" s="36" t="s">
        <v>37</v>
      </c>
      <c r="B22" s="35"/>
      <c r="C22" s="36"/>
      <c r="D22" s="37" t="s">
        <v>51</v>
      </c>
      <c r="E22" s="232" t="s">
        <v>46</v>
      </c>
      <c r="F22" s="33">
        <v>8</v>
      </c>
      <c r="G22" s="168" t="s">
        <v>357</v>
      </c>
      <c r="H22" s="34" t="s">
        <v>54</v>
      </c>
      <c r="I22" s="33">
        <v>0</v>
      </c>
      <c r="J22" s="248">
        <f t="shared" si="0"/>
        <v>0</v>
      </c>
      <c r="K22" s="33">
        <v>1</v>
      </c>
      <c r="L22" s="248">
        <f t="shared" si="1"/>
        <v>1</v>
      </c>
      <c r="M22" s="244">
        <f t="shared" si="2"/>
        <v>1</v>
      </c>
      <c r="N22" s="34" t="s">
        <v>110</v>
      </c>
      <c r="O22" s="237" t="s">
        <v>72</v>
      </c>
      <c r="P22" s="237" t="s">
        <v>65</v>
      </c>
      <c r="Q22" s="238">
        <v>0</v>
      </c>
      <c r="R22" s="249">
        <v>53044</v>
      </c>
      <c r="S22" s="40"/>
      <c r="T22" s="40"/>
      <c r="U22" s="28">
        <f t="shared" si="5"/>
        <v>0</v>
      </c>
      <c r="V22" s="28">
        <f t="shared" si="6"/>
        <v>0</v>
      </c>
      <c r="W22" s="25"/>
      <c r="X22" s="246">
        <f t="shared" si="3"/>
        <v>0</v>
      </c>
      <c r="Y22" s="25"/>
      <c r="Z22" s="246">
        <f t="shared" si="4"/>
        <v>0</v>
      </c>
      <c r="AA22" s="247">
        <f t="shared" si="7"/>
        <v>0</v>
      </c>
      <c r="AB22" s="31"/>
    </row>
    <row r="23" spans="1:30" s="32" customFormat="1" ht="70" x14ac:dyDescent="0.35">
      <c r="A23" s="36" t="s">
        <v>37</v>
      </c>
      <c r="B23" s="35"/>
      <c r="C23" s="36"/>
      <c r="D23" s="37" t="s">
        <v>45</v>
      </c>
      <c r="E23" s="232" t="s">
        <v>46</v>
      </c>
      <c r="F23" s="23">
        <v>9</v>
      </c>
      <c r="G23" s="168" t="s">
        <v>359</v>
      </c>
      <c r="H23" s="34" t="s">
        <v>54</v>
      </c>
      <c r="I23" s="33">
        <v>0</v>
      </c>
      <c r="J23" s="248">
        <f t="shared" si="0"/>
        <v>0</v>
      </c>
      <c r="K23" s="33">
        <v>1</v>
      </c>
      <c r="L23" s="248">
        <f t="shared" si="1"/>
        <v>1</v>
      </c>
      <c r="M23" s="244">
        <f t="shared" si="2"/>
        <v>1</v>
      </c>
      <c r="N23" s="34" t="s">
        <v>110</v>
      </c>
      <c r="O23" s="237" t="s">
        <v>43</v>
      </c>
      <c r="P23" s="237" t="s">
        <v>65</v>
      </c>
      <c r="Q23" s="238">
        <v>0</v>
      </c>
      <c r="R23" s="249">
        <v>2990848</v>
      </c>
      <c r="S23" s="40"/>
      <c r="T23" s="40"/>
      <c r="U23" s="28">
        <f t="shared" si="5"/>
        <v>0</v>
      </c>
      <c r="V23" s="28">
        <f t="shared" si="6"/>
        <v>0</v>
      </c>
      <c r="W23" s="25"/>
      <c r="X23" s="246">
        <f t="shared" si="3"/>
        <v>0</v>
      </c>
      <c r="Y23" s="25"/>
      <c r="Z23" s="246">
        <f t="shared" si="4"/>
        <v>0</v>
      </c>
      <c r="AA23" s="247">
        <f t="shared" si="7"/>
        <v>0</v>
      </c>
      <c r="AB23" s="31"/>
    </row>
    <row r="24" spans="1:30" s="32" customFormat="1" ht="56" x14ac:dyDescent="0.35">
      <c r="A24" s="36" t="s">
        <v>37</v>
      </c>
      <c r="B24" s="35"/>
      <c r="C24" s="36"/>
      <c r="D24" s="37" t="s">
        <v>45</v>
      </c>
      <c r="E24" s="232" t="s">
        <v>46</v>
      </c>
      <c r="F24" s="33">
        <v>10</v>
      </c>
      <c r="G24" s="168" t="s">
        <v>360</v>
      </c>
      <c r="H24" s="34" t="s">
        <v>54</v>
      </c>
      <c r="I24" s="33">
        <v>0</v>
      </c>
      <c r="J24" s="248">
        <f t="shared" si="0"/>
        <v>0</v>
      </c>
      <c r="K24" s="33">
        <v>1</v>
      </c>
      <c r="L24" s="248">
        <f t="shared" si="1"/>
        <v>1</v>
      </c>
      <c r="M24" s="244">
        <f t="shared" si="2"/>
        <v>1</v>
      </c>
      <c r="N24" s="34" t="s">
        <v>110</v>
      </c>
      <c r="O24" s="237" t="s">
        <v>43</v>
      </c>
      <c r="P24" s="237" t="s">
        <v>65</v>
      </c>
      <c r="Q24" s="238">
        <v>0</v>
      </c>
      <c r="R24" s="249">
        <v>106174</v>
      </c>
      <c r="S24" s="40"/>
      <c r="T24" s="40"/>
      <c r="U24" s="28">
        <f t="shared" si="5"/>
        <v>0</v>
      </c>
      <c r="V24" s="28">
        <f t="shared" si="6"/>
        <v>0</v>
      </c>
      <c r="W24" s="25"/>
      <c r="X24" s="246">
        <f t="shared" si="3"/>
        <v>0</v>
      </c>
      <c r="Y24" s="25"/>
      <c r="Z24" s="246">
        <f t="shared" si="4"/>
        <v>0</v>
      </c>
      <c r="AA24" s="247">
        <f t="shared" si="7"/>
        <v>0</v>
      </c>
      <c r="AB24" s="31"/>
    </row>
    <row r="25" spans="1:30" s="32" customFormat="1" ht="70" x14ac:dyDescent="0.35">
      <c r="A25" s="36" t="s">
        <v>37</v>
      </c>
      <c r="B25" s="35"/>
      <c r="C25" s="36"/>
      <c r="D25" s="37" t="s">
        <v>51</v>
      </c>
      <c r="E25" s="232" t="s">
        <v>46</v>
      </c>
      <c r="F25" s="23">
        <v>11</v>
      </c>
      <c r="G25" s="168" t="s">
        <v>361</v>
      </c>
      <c r="H25" s="34" t="s">
        <v>54</v>
      </c>
      <c r="I25" s="33">
        <v>0</v>
      </c>
      <c r="J25" s="248">
        <f t="shared" si="0"/>
        <v>0</v>
      </c>
      <c r="K25" s="33">
        <v>1</v>
      </c>
      <c r="L25" s="248">
        <f t="shared" si="1"/>
        <v>1</v>
      </c>
      <c r="M25" s="244">
        <f t="shared" si="2"/>
        <v>1</v>
      </c>
      <c r="N25" s="34" t="s">
        <v>110</v>
      </c>
      <c r="O25" s="237" t="s">
        <v>64</v>
      </c>
      <c r="P25" s="237" t="s">
        <v>65</v>
      </c>
      <c r="Q25" s="238">
        <v>0</v>
      </c>
      <c r="R25" s="249">
        <v>14594.05</v>
      </c>
      <c r="S25" s="40"/>
      <c r="T25" s="40"/>
      <c r="U25" s="28">
        <f t="shared" si="5"/>
        <v>0</v>
      </c>
      <c r="V25" s="28">
        <f t="shared" si="6"/>
        <v>0</v>
      </c>
      <c r="W25" s="25"/>
      <c r="X25" s="246">
        <f t="shared" si="3"/>
        <v>0</v>
      </c>
      <c r="Y25" s="25"/>
      <c r="Z25" s="246">
        <f t="shared" si="4"/>
        <v>0</v>
      </c>
      <c r="AA25" s="247">
        <f t="shared" si="7"/>
        <v>0</v>
      </c>
      <c r="AB25" s="31"/>
    </row>
    <row r="26" spans="1:30" s="32" customFormat="1" ht="56" x14ac:dyDescent="0.35">
      <c r="A26" s="36" t="s">
        <v>37</v>
      </c>
      <c r="B26" s="35"/>
      <c r="C26" s="36"/>
      <c r="D26" s="37" t="s">
        <v>51</v>
      </c>
      <c r="E26" s="232" t="s">
        <v>46</v>
      </c>
      <c r="F26" s="33">
        <v>12</v>
      </c>
      <c r="G26" s="168" t="s">
        <v>362</v>
      </c>
      <c r="H26" s="34" t="s">
        <v>54</v>
      </c>
      <c r="I26" s="33">
        <v>0</v>
      </c>
      <c r="J26" s="248">
        <f t="shared" si="0"/>
        <v>0</v>
      </c>
      <c r="K26" s="33">
        <v>1</v>
      </c>
      <c r="L26" s="248">
        <f t="shared" si="1"/>
        <v>1</v>
      </c>
      <c r="M26" s="244">
        <f t="shared" si="2"/>
        <v>1</v>
      </c>
      <c r="N26" s="34" t="s">
        <v>110</v>
      </c>
      <c r="O26" s="237" t="s">
        <v>64</v>
      </c>
      <c r="P26" s="237" t="s">
        <v>65</v>
      </c>
      <c r="Q26" s="238">
        <v>0</v>
      </c>
      <c r="R26" s="249">
        <v>30004654.290000003</v>
      </c>
      <c r="S26" s="40"/>
      <c r="T26" s="40"/>
      <c r="U26" s="28">
        <f t="shared" si="5"/>
        <v>0</v>
      </c>
      <c r="V26" s="28">
        <f t="shared" si="6"/>
        <v>0</v>
      </c>
      <c r="W26" s="25"/>
      <c r="X26" s="246">
        <f t="shared" si="3"/>
        <v>0</v>
      </c>
      <c r="Y26" s="25"/>
      <c r="Z26" s="246">
        <f t="shared" si="4"/>
        <v>0</v>
      </c>
      <c r="AA26" s="247">
        <f t="shared" si="7"/>
        <v>0</v>
      </c>
      <c r="AB26" s="31"/>
    </row>
    <row r="27" spans="1:30" s="32" customFormat="1" ht="56" x14ac:dyDescent="0.35">
      <c r="A27" s="36" t="s">
        <v>37</v>
      </c>
      <c r="B27" s="35"/>
      <c r="C27" s="36"/>
      <c r="D27" s="37" t="s">
        <v>51</v>
      </c>
      <c r="E27" s="232" t="s">
        <v>46</v>
      </c>
      <c r="F27" s="23">
        <v>13</v>
      </c>
      <c r="G27" s="168" t="s">
        <v>363</v>
      </c>
      <c r="H27" s="34" t="s">
        <v>54</v>
      </c>
      <c r="I27" s="33">
        <v>0</v>
      </c>
      <c r="J27" s="248">
        <f t="shared" si="0"/>
        <v>0</v>
      </c>
      <c r="K27" s="33">
        <v>1</v>
      </c>
      <c r="L27" s="248">
        <f t="shared" si="1"/>
        <v>1</v>
      </c>
      <c r="M27" s="244">
        <f t="shared" si="2"/>
        <v>1</v>
      </c>
      <c r="N27" s="34" t="s">
        <v>110</v>
      </c>
      <c r="O27" s="237" t="s">
        <v>64</v>
      </c>
      <c r="P27" s="237" t="s">
        <v>65</v>
      </c>
      <c r="Q27" s="238">
        <v>0</v>
      </c>
      <c r="R27" s="249">
        <v>115750</v>
      </c>
      <c r="S27" s="40"/>
      <c r="T27" s="40"/>
      <c r="U27" s="28">
        <f t="shared" si="5"/>
        <v>0</v>
      </c>
      <c r="V27" s="28">
        <f t="shared" si="6"/>
        <v>0</v>
      </c>
      <c r="W27" s="25"/>
      <c r="X27" s="246">
        <f t="shared" si="3"/>
        <v>0</v>
      </c>
      <c r="Y27" s="25"/>
      <c r="Z27" s="246">
        <f t="shared" si="4"/>
        <v>0</v>
      </c>
      <c r="AA27" s="247">
        <f t="shared" si="7"/>
        <v>0</v>
      </c>
      <c r="AB27" s="31"/>
    </row>
    <row r="28" spans="1:30" s="32" customFormat="1" ht="70" x14ac:dyDescent="0.35">
      <c r="A28" s="36" t="s">
        <v>37</v>
      </c>
      <c r="B28" s="35"/>
      <c r="C28" s="36"/>
      <c r="D28" s="37" t="s">
        <v>356</v>
      </c>
      <c r="E28" s="232" t="s">
        <v>46</v>
      </c>
      <c r="F28" s="33">
        <v>14</v>
      </c>
      <c r="G28" s="168" t="s">
        <v>364</v>
      </c>
      <c r="H28" s="34" t="s">
        <v>54</v>
      </c>
      <c r="I28" s="33">
        <v>0</v>
      </c>
      <c r="J28" s="248">
        <f t="shared" si="0"/>
        <v>0</v>
      </c>
      <c r="K28" s="33">
        <v>1</v>
      </c>
      <c r="L28" s="248">
        <f t="shared" si="1"/>
        <v>1</v>
      </c>
      <c r="M28" s="244">
        <f t="shared" si="2"/>
        <v>1</v>
      </c>
      <c r="N28" s="34" t="s">
        <v>110</v>
      </c>
      <c r="O28" s="237" t="s">
        <v>113</v>
      </c>
      <c r="P28" s="237" t="s">
        <v>65</v>
      </c>
      <c r="Q28" s="238">
        <v>0</v>
      </c>
      <c r="R28" s="249">
        <v>970127.38</v>
      </c>
      <c r="S28" s="40"/>
      <c r="T28" s="40"/>
      <c r="U28" s="28">
        <f t="shared" si="5"/>
        <v>0</v>
      </c>
      <c r="V28" s="28">
        <f t="shared" si="6"/>
        <v>0</v>
      </c>
      <c r="W28" s="25"/>
      <c r="X28" s="246">
        <f t="shared" si="3"/>
        <v>0</v>
      </c>
      <c r="Y28" s="25"/>
      <c r="Z28" s="246">
        <f t="shared" si="4"/>
        <v>0</v>
      </c>
      <c r="AA28" s="247">
        <f t="shared" si="7"/>
        <v>0</v>
      </c>
      <c r="AB28" s="31"/>
    </row>
    <row r="29" spans="1:30" s="56" customFormat="1" ht="22.5" customHeight="1" thickBot="1" x14ac:dyDescent="0.4">
      <c r="A29" s="250"/>
      <c r="B29" s="250"/>
      <c r="C29" s="250"/>
      <c r="D29" s="251" t="s">
        <v>140</v>
      </c>
      <c r="E29" s="252"/>
      <c r="F29" s="253"/>
      <c r="G29" s="254"/>
      <c r="H29" s="255"/>
      <c r="I29" s="255"/>
      <c r="J29" s="256">
        <f>SUM(J15:J28)</f>
        <v>0</v>
      </c>
      <c r="K29" s="257"/>
      <c r="L29" s="256">
        <f>SUM(L15:L28)</f>
        <v>14</v>
      </c>
      <c r="M29" s="258">
        <f>SUM(M15:M28)</f>
        <v>14</v>
      </c>
      <c r="N29" s="255"/>
      <c r="O29" s="259"/>
      <c r="P29" s="260"/>
      <c r="Q29" s="261">
        <f>SUM(Q15:Q28)</f>
        <v>0</v>
      </c>
      <c r="R29" s="261">
        <f>SUM(R15:R28)</f>
        <v>45670412.620000005</v>
      </c>
      <c r="S29" s="261">
        <v>0</v>
      </c>
      <c r="T29" s="261">
        <f>SUM(T15:T28)</f>
        <v>0</v>
      </c>
      <c r="U29" s="262">
        <f>IF(S29=0,0,(S29/Q29))</f>
        <v>0</v>
      </c>
      <c r="V29" s="262">
        <f>IF(T29=0,0,(T29/R29))</f>
        <v>0</v>
      </c>
      <c r="W29" s="255"/>
      <c r="X29" s="263">
        <f>SUM(X15:X28)</f>
        <v>0</v>
      </c>
      <c r="Y29" s="264"/>
      <c r="Z29" s="265">
        <f>SUM(Z15:Z28)</f>
        <v>0</v>
      </c>
      <c r="AA29" s="266"/>
      <c r="AB29" s="39"/>
      <c r="AC29" s="32"/>
      <c r="AD29" s="32"/>
    </row>
    <row r="30" spans="1:30" s="17" customFormat="1" ht="23.25" customHeight="1" thickBot="1" x14ac:dyDescent="0.3">
      <c r="A30" s="267" t="s">
        <v>141</v>
      </c>
      <c r="B30" s="268"/>
      <c r="C30" s="268"/>
      <c r="D30" s="268"/>
      <c r="E30" s="269"/>
      <c r="F30" s="270"/>
      <c r="G30" s="271"/>
      <c r="H30" s="268"/>
      <c r="I30" s="268"/>
      <c r="J30" s="272">
        <f>IF(OR(J29=0),0,(J29/M29))</f>
        <v>0</v>
      </c>
      <c r="K30" s="268"/>
      <c r="L30" s="272">
        <f>IF(OR(L29=0),0,(L29/M29))</f>
        <v>1</v>
      </c>
      <c r="M30" s="272">
        <f>SUM(M15:M28)/M29</f>
        <v>1</v>
      </c>
      <c r="N30" s="268"/>
      <c r="O30" s="268"/>
      <c r="P30" s="268"/>
      <c r="Q30" s="268"/>
      <c r="R30" s="268"/>
      <c r="S30" s="268"/>
      <c r="T30" s="268"/>
      <c r="U30" s="268"/>
      <c r="V30" s="268"/>
      <c r="W30" s="268"/>
      <c r="X30" s="273">
        <f>IF(OR(X29=0),0,(X29/M29))</f>
        <v>0</v>
      </c>
      <c r="Y30" s="274"/>
      <c r="Z30" s="273">
        <f>IF(OR(Z29=0),0,(Z29/M29))</f>
        <v>0</v>
      </c>
      <c r="AA30" s="275">
        <f>X30+Z30</f>
        <v>0</v>
      </c>
      <c r="AB30" s="65"/>
    </row>
    <row r="31" spans="1:30" s="17" customFormat="1" ht="23.25" customHeight="1" thickBot="1" x14ac:dyDescent="0.3">
      <c r="A31" s="276"/>
      <c r="B31" s="277"/>
      <c r="C31" s="277"/>
      <c r="D31" s="278">
        <f>IF(OR([1]RESTRINGIDOP4!B9=0),0,([1]RESTRINGIDOP4!B9/[1]RESTRINGIDOP4!B8))</f>
        <v>1</v>
      </c>
      <c r="E31" s="277" t="s">
        <v>142</v>
      </c>
      <c r="F31" s="279"/>
      <c r="G31" s="280"/>
      <c r="H31" s="277"/>
      <c r="I31" s="277"/>
      <c r="J31" s="281">
        <f>IF(OR(D31=0),0,([1]RESTRINGIDOP4!C5/[1]RESTRINGIDOP4!B9))</f>
        <v>0</v>
      </c>
      <c r="K31" s="277"/>
      <c r="L31" s="281">
        <f>IF(OR(D31=0),0,([1]RESTRINGIDOP4!D5/[1]RESTRINGIDOP4!B9))</f>
        <v>1</v>
      </c>
      <c r="M31" s="281">
        <f>(J31+L31)</f>
        <v>1</v>
      </c>
      <c r="N31" s="277"/>
      <c r="O31" s="277"/>
      <c r="P31" s="277"/>
      <c r="Q31" s="277"/>
      <c r="R31" s="277"/>
      <c r="S31" s="277"/>
      <c r="T31" s="277"/>
      <c r="U31" s="277"/>
      <c r="V31" s="277"/>
      <c r="W31" s="277"/>
      <c r="X31" s="282">
        <f>IF(OR(D31=0),0,([1]RESTRINGIDOP4!I5/[1]RESTRINGIDOP4!E5))</f>
        <v>0</v>
      </c>
      <c r="Y31" s="283"/>
      <c r="Z31" s="282">
        <f>IF(OR(D31=0),0,([1]RESTRINGIDOP4!J5/[1]RESTRINGIDOP4!E5))</f>
        <v>0</v>
      </c>
      <c r="AA31" s="284">
        <f>X31+Z31</f>
        <v>0</v>
      </c>
      <c r="AB31" s="65"/>
    </row>
    <row r="32" spans="1:30" s="17" customFormat="1" ht="23.25" customHeight="1" thickBot="1" x14ac:dyDescent="0.3">
      <c r="A32" s="285"/>
      <c r="B32" s="286"/>
      <c r="C32" s="286"/>
      <c r="D32" s="287">
        <f>IF(OR([1]RESTRINGIDOP4!B10=0),0,[1]RESTRINGIDOP4!B10/[1]RESTRINGIDOP4!B8)</f>
        <v>0</v>
      </c>
      <c r="E32" s="286" t="s">
        <v>143</v>
      </c>
      <c r="F32" s="288"/>
      <c r="G32" s="289"/>
      <c r="H32" s="286"/>
      <c r="I32" s="286"/>
      <c r="J32" s="281">
        <f>IF(OR(D32=0),0,([1]RESTRINGIDOP4!F5/[1]RESTRINGIDOP4!B10))</f>
        <v>0</v>
      </c>
      <c r="K32" s="277"/>
      <c r="L32" s="281">
        <f>IF(OR(D32=0),0,([1]RESTRINGIDOP4!G5/[1]RESTRINGIDOP4!B10))</f>
        <v>0</v>
      </c>
      <c r="M32" s="281">
        <f>J32+L32</f>
        <v>0</v>
      </c>
      <c r="N32" s="277"/>
      <c r="O32" s="277"/>
      <c r="P32" s="277"/>
      <c r="Q32" s="277"/>
      <c r="R32" s="277"/>
      <c r="S32" s="277"/>
      <c r="T32" s="277"/>
      <c r="U32" s="277"/>
      <c r="V32" s="277"/>
      <c r="W32" s="283"/>
      <c r="X32" s="282">
        <f>IF(OR(D32=0),0,([1]RESTRINGIDOP4!L5/[1]RESTRINGIDOP4!B10))</f>
        <v>0</v>
      </c>
      <c r="Y32" s="283"/>
      <c r="Z32" s="282">
        <f>IF(OR(D32=0),0,([1]RESTRINGIDOP4!M5/[1]RESTRINGIDOP4!B10))</f>
        <v>0</v>
      </c>
      <c r="AA32" s="284">
        <f>X32+Z32</f>
        <v>0</v>
      </c>
      <c r="AB32" s="65"/>
    </row>
    <row r="33" spans="1:30" s="17" customFormat="1" ht="23.25" customHeight="1" thickBot="1" x14ac:dyDescent="0.3">
      <c r="A33" s="276"/>
      <c r="B33" s="277"/>
      <c r="C33" s="277"/>
      <c r="D33" s="290">
        <f>M29</f>
        <v>14</v>
      </c>
      <c r="E33" s="277" t="s">
        <v>144</v>
      </c>
      <c r="F33" s="279"/>
      <c r="G33" s="280"/>
      <c r="H33" s="277"/>
      <c r="I33" s="277"/>
      <c r="J33" s="291"/>
      <c r="K33" s="277"/>
      <c r="L33" s="291"/>
      <c r="M33" s="291"/>
      <c r="N33" s="277"/>
      <c r="O33" s="277"/>
      <c r="P33" s="277"/>
      <c r="Q33" s="277"/>
      <c r="R33" s="277"/>
      <c r="S33" s="277"/>
      <c r="T33" s="277"/>
      <c r="U33" s="277"/>
      <c r="V33" s="277"/>
      <c r="W33" s="283"/>
      <c r="X33" s="291"/>
      <c r="Y33" s="277"/>
      <c r="Z33" s="291"/>
      <c r="AA33" s="292"/>
    </row>
    <row r="34" spans="1:30" x14ac:dyDescent="0.35">
      <c r="J34" s="82"/>
      <c r="K34" s="82"/>
      <c r="W34" s="8"/>
      <c r="AC34" s="83"/>
      <c r="AD34" s="32"/>
    </row>
    <row r="35" spans="1:30" ht="15" hidden="1" x14ac:dyDescent="0.25">
      <c r="A35" s="4" t="s">
        <v>46</v>
      </c>
      <c r="J35" s="82"/>
      <c r="K35" s="82"/>
      <c r="AC35" s="83"/>
      <c r="AD35" s="32"/>
    </row>
    <row r="36" spans="1:30" ht="15" hidden="1" x14ac:dyDescent="0.25">
      <c r="A36" s="4" t="s">
        <v>39</v>
      </c>
      <c r="J36" s="82"/>
      <c r="K36" s="82"/>
      <c r="AC36" s="83"/>
      <c r="AD36" s="32"/>
    </row>
    <row r="37" spans="1:30" ht="15" hidden="1" x14ac:dyDescent="0.25">
      <c r="J37" s="82"/>
      <c r="K37" s="82"/>
      <c r="AC37" s="83"/>
      <c r="AD37" s="32"/>
    </row>
    <row r="38" spans="1:30" ht="16.5" hidden="1" customHeight="1" x14ac:dyDescent="0.25">
      <c r="A38" s="4" t="s">
        <v>72</v>
      </c>
      <c r="J38" s="82"/>
      <c r="K38" s="82"/>
      <c r="AC38" s="83"/>
      <c r="AD38" s="32"/>
    </row>
    <row r="39" spans="1:30" ht="15" hidden="1" x14ac:dyDescent="0.25">
      <c r="A39" s="4" t="s">
        <v>43</v>
      </c>
      <c r="J39" s="82"/>
      <c r="K39" s="82"/>
      <c r="AC39" s="83"/>
      <c r="AD39" s="32"/>
    </row>
    <row r="40" spans="1:30" ht="15" hidden="1" x14ac:dyDescent="0.25">
      <c r="A40" s="4" t="s">
        <v>145</v>
      </c>
      <c r="J40" s="82"/>
      <c r="K40" s="82"/>
      <c r="AC40" s="83"/>
      <c r="AD40" s="32"/>
    </row>
    <row r="41" spans="1:30" ht="15" hidden="1" x14ac:dyDescent="0.25">
      <c r="A41" s="4" t="s">
        <v>146</v>
      </c>
      <c r="J41" s="82"/>
      <c r="K41" s="82"/>
      <c r="AC41" s="83"/>
      <c r="AD41" s="32"/>
    </row>
    <row r="42" spans="1:30" ht="15" hidden="1" x14ac:dyDescent="0.25">
      <c r="A42" s="4" t="s">
        <v>147</v>
      </c>
      <c r="J42" s="82"/>
      <c r="K42" s="82"/>
      <c r="AB42" s="83"/>
      <c r="AC42" s="83"/>
      <c r="AD42" s="32"/>
    </row>
    <row r="43" spans="1:30" ht="15" hidden="1" x14ac:dyDescent="0.25">
      <c r="A43" s="4" t="s">
        <v>64</v>
      </c>
      <c r="J43" s="82"/>
      <c r="K43" s="82"/>
      <c r="AB43" s="83"/>
      <c r="AC43" s="83"/>
      <c r="AD43" s="32"/>
    </row>
    <row r="44" spans="1:30" ht="15" hidden="1" x14ac:dyDescent="0.25">
      <c r="A44" s="4" t="s">
        <v>113</v>
      </c>
      <c r="J44" s="82"/>
      <c r="K44" s="82"/>
      <c r="AB44" s="83"/>
      <c r="AC44" s="83"/>
      <c r="AD44" s="32"/>
    </row>
    <row r="45" spans="1:30" ht="15" hidden="1" x14ac:dyDescent="0.25">
      <c r="J45" s="82"/>
      <c r="K45" s="82"/>
      <c r="AB45" s="83"/>
      <c r="AC45" s="83"/>
      <c r="AD45" s="32"/>
    </row>
    <row r="46" spans="1:30" ht="15" hidden="1" x14ac:dyDescent="0.25">
      <c r="A46" s="4" t="s">
        <v>148</v>
      </c>
      <c r="J46" s="82"/>
      <c r="K46" s="82"/>
      <c r="AB46" s="83"/>
      <c r="AC46" s="83"/>
      <c r="AD46" s="32"/>
    </row>
    <row r="47" spans="1:30" ht="15" hidden="1" x14ac:dyDescent="0.25">
      <c r="A47" s="4" t="s">
        <v>149</v>
      </c>
      <c r="J47" s="82"/>
      <c r="K47" s="82"/>
      <c r="AB47" s="83"/>
      <c r="AC47" s="83"/>
      <c r="AD47" s="32"/>
    </row>
    <row r="48" spans="1:30" ht="15" hidden="1" x14ac:dyDescent="0.25">
      <c r="A48" s="4" t="s">
        <v>129</v>
      </c>
      <c r="J48" s="82"/>
      <c r="K48" s="82"/>
      <c r="AB48" s="83"/>
      <c r="AC48" s="83"/>
      <c r="AD48" s="32"/>
    </row>
    <row r="49" spans="1:30" ht="15" hidden="1" x14ac:dyDescent="0.25">
      <c r="A49" s="4" t="s">
        <v>150</v>
      </c>
      <c r="J49" s="82"/>
      <c r="K49" s="82"/>
      <c r="AB49" s="83"/>
      <c r="AC49" s="83"/>
      <c r="AD49" s="32"/>
    </row>
    <row r="50" spans="1:30" ht="15" hidden="1" x14ac:dyDescent="0.25">
      <c r="A50" s="4" t="s">
        <v>66</v>
      </c>
      <c r="J50" s="82"/>
      <c r="K50" s="82"/>
      <c r="AB50" s="83"/>
      <c r="AC50" s="83"/>
      <c r="AD50" s="32"/>
    </row>
    <row r="51" spans="1:30" ht="15" hidden="1" x14ac:dyDescent="0.25">
      <c r="A51" s="4" t="s">
        <v>151</v>
      </c>
      <c r="J51" s="82"/>
      <c r="K51" s="82"/>
      <c r="AB51" s="83"/>
      <c r="AC51" s="83"/>
      <c r="AD51" s="32"/>
    </row>
    <row r="52" spans="1:30" ht="15" hidden="1" x14ac:dyDescent="0.25">
      <c r="A52" s="4" t="s">
        <v>37</v>
      </c>
      <c r="J52" s="82"/>
      <c r="K52" s="82"/>
      <c r="AB52" s="83"/>
      <c r="AC52" s="83"/>
      <c r="AD52" s="32"/>
    </row>
    <row r="53" spans="1:30" ht="15" hidden="1" x14ac:dyDescent="0.25">
      <c r="A53" s="4" t="s">
        <v>152</v>
      </c>
      <c r="J53" s="82"/>
      <c r="K53" s="82"/>
      <c r="AB53" s="83"/>
      <c r="AC53" s="83"/>
      <c r="AD53" s="32"/>
    </row>
    <row r="54" spans="1:30" ht="15" hidden="1" x14ac:dyDescent="0.25">
      <c r="A54" s="4" t="s">
        <v>153</v>
      </c>
      <c r="J54" s="82"/>
      <c r="K54" s="82"/>
      <c r="AB54" s="83"/>
      <c r="AC54" s="83"/>
      <c r="AD54" s="32"/>
    </row>
    <row r="55" spans="1:30" ht="15" hidden="1" x14ac:dyDescent="0.25">
      <c r="A55" s="4" t="s">
        <v>153</v>
      </c>
      <c r="J55" s="82"/>
      <c r="K55" s="82"/>
      <c r="AB55" s="83"/>
      <c r="AC55" s="83"/>
      <c r="AD55" s="32"/>
    </row>
    <row r="56" spans="1:30" ht="15" hidden="1" x14ac:dyDescent="0.25">
      <c r="A56" s="4" t="s">
        <v>153</v>
      </c>
      <c r="J56" s="82"/>
      <c r="K56" s="82"/>
      <c r="AB56" s="83"/>
      <c r="AC56" s="83"/>
      <c r="AD56" s="32"/>
    </row>
    <row r="57" spans="1:30" ht="15" hidden="1" x14ac:dyDescent="0.25">
      <c r="A57" s="4" t="s">
        <v>153</v>
      </c>
      <c r="J57" s="82"/>
      <c r="K57" s="82"/>
      <c r="AB57" s="83"/>
      <c r="AC57" s="83"/>
      <c r="AD57" s="32"/>
    </row>
    <row r="58" spans="1:30" ht="15" hidden="1" x14ac:dyDescent="0.25">
      <c r="A58" s="4" t="s">
        <v>153</v>
      </c>
      <c r="J58" s="82"/>
      <c r="K58" s="82"/>
      <c r="AB58" s="83"/>
      <c r="AC58" s="83"/>
      <c r="AD58" s="32"/>
    </row>
    <row r="59" spans="1:30" ht="15" hidden="1" x14ac:dyDescent="0.25">
      <c r="A59" s="4" t="s">
        <v>153</v>
      </c>
      <c r="J59" s="82"/>
      <c r="K59" s="82"/>
      <c r="AB59" s="83"/>
      <c r="AC59" s="83"/>
      <c r="AD59" s="32"/>
    </row>
    <row r="60" spans="1:30" ht="15" hidden="1" x14ac:dyDescent="0.25">
      <c r="A60" s="4" t="s">
        <v>153</v>
      </c>
      <c r="J60" s="82"/>
      <c r="K60" s="82"/>
      <c r="AB60" s="83"/>
      <c r="AC60" s="83"/>
      <c r="AD60" s="32"/>
    </row>
    <row r="61" spans="1:30" ht="15" hidden="1" x14ac:dyDescent="0.25">
      <c r="A61" s="4" t="s">
        <v>153</v>
      </c>
      <c r="J61" s="82"/>
      <c r="K61" s="82"/>
      <c r="AB61" s="83"/>
      <c r="AC61" s="83"/>
      <c r="AD61" s="32"/>
    </row>
    <row r="62" spans="1:30" ht="15" hidden="1" x14ac:dyDescent="0.25">
      <c r="A62" s="4" t="s">
        <v>153</v>
      </c>
      <c r="J62" s="82"/>
      <c r="K62" s="82"/>
      <c r="AB62" s="83"/>
      <c r="AC62" s="83"/>
      <c r="AD62" s="32"/>
    </row>
    <row r="63" spans="1:30" ht="15" hidden="1" x14ac:dyDescent="0.25">
      <c r="A63" s="4" t="s">
        <v>153</v>
      </c>
      <c r="J63" s="82"/>
      <c r="K63" s="82"/>
      <c r="AB63" s="83"/>
      <c r="AC63" s="83"/>
      <c r="AD63" s="32"/>
    </row>
    <row r="64" spans="1:30" ht="15" hidden="1" x14ac:dyDescent="0.25">
      <c r="A64" s="4" t="s">
        <v>153</v>
      </c>
      <c r="J64" s="82"/>
      <c r="K64" s="82"/>
      <c r="AB64" s="83"/>
      <c r="AC64" s="83"/>
      <c r="AD64" s="32"/>
    </row>
    <row r="65" spans="1:30" ht="15" hidden="1" x14ac:dyDescent="0.25">
      <c r="A65" s="4" t="s">
        <v>153</v>
      </c>
      <c r="J65" s="82"/>
      <c r="K65" s="82"/>
      <c r="AB65" s="83"/>
      <c r="AC65" s="83"/>
      <c r="AD65" s="32"/>
    </row>
    <row r="66" spans="1:30" ht="15" hidden="1" x14ac:dyDescent="0.25">
      <c r="A66" s="4" t="s">
        <v>153</v>
      </c>
      <c r="J66" s="82"/>
      <c r="K66" s="82"/>
      <c r="AB66" s="83"/>
      <c r="AC66" s="83"/>
      <c r="AD66" s="32"/>
    </row>
    <row r="67" spans="1:30" ht="15" hidden="1" x14ac:dyDescent="0.25">
      <c r="A67" s="4" t="s">
        <v>154</v>
      </c>
      <c r="J67" s="82"/>
      <c r="K67" s="82"/>
      <c r="AB67" s="83"/>
      <c r="AC67" s="83"/>
      <c r="AD67" s="32"/>
    </row>
    <row r="68" spans="1:30" ht="15" hidden="1" x14ac:dyDescent="0.25">
      <c r="J68" s="82"/>
      <c r="K68" s="82"/>
      <c r="AB68" s="83"/>
      <c r="AC68" s="83"/>
      <c r="AD68" s="32"/>
    </row>
    <row r="69" spans="1:30" ht="15" hidden="1" x14ac:dyDescent="0.25">
      <c r="A69" s="4" t="s">
        <v>155</v>
      </c>
      <c r="J69" s="82"/>
      <c r="K69" s="82"/>
      <c r="AB69" s="83"/>
      <c r="AC69" s="83"/>
      <c r="AD69" s="32"/>
    </row>
    <row r="70" spans="1:30" s="17" customFormat="1" ht="15" hidden="1" x14ac:dyDescent="0.25">
      <c r="A70" s="4" t="s">
        <v>156</v>
      </c>
      <c r="B70" s="4"/>
      <c r="C70" s="4"/>
      <c r="D70" s="4"/>
      <c r="E70" s="4"/>
      <c r="F70" s="81"/>
      <c r="G70" s="176"/>
      <c r="H70" s="5"/>
      <c r="I70" s="4"/>
      <c r="J70" s="4"/>
      <c r="K70" s="5"/>
      <c r="L70" s="5"/>
      <c r="M70" s="5"/>
      <c r="N70" s="4"/>
      <c r="O70" s="4"/>
      <c r="P70" s="4"/>
      <c r="Q70" s="4"/>
      <c r="R70" s="4"/>
      <c r="S70" s="4"/>
      <c r="T70" s="4"/>
      <c r="U70" s="4"/>
      <c r="V70" s="4"/>
      <c r="W70" s="4"/>
      <c r="X70" s="4"/>
      <c r="Y70" s="4"/>
      <c r="Z70" s="4"/>
      <c r="AA70" s="5"/>
      <c r="AB70" s="83"/>
      <c r="AC70" s="83"/>
      <c r="AD70" s="32"/>
    </row>
    <row r="71" spans="1:30" s="32" customFormat="1" ht="15" hidden="1" x14ac:dyDescent="0.25">
      <c r="A71" s="4" t="s">
        <v>157</v>
      </c>
      <c r="B71" s="4"/>
      <c r="C71" s="4"/>
      <c r="D71" s="4"/>
      <c r="E71" s="4"/>
      <c r="F71" s="81"/>
      <c r="G71" s="176"/>
      <c r="H71" s="5"/>
      <c r="I71" s="4"/>
      <c r="J71" s="4"/>
      <c r="K71" s="5"/>
      <c r="L71" s="5"/>
      <c r="M71" s="5"/>
      <c r="N71" s="4"/>
      <c r="O71" s="4"/>
      <c r="P71" s="4"/>
      <c r="Q71" s="4"/>
      <c r="R71" s="4"/>
      <c r="S71" s="4"/>
      <c r="T71" s="4"/>
      <c r="U71" s="4"/>
      <c r="V71" s="4"/>
      <c r="W71" s="4"/>
      <c r="X71" s="4"/>
      <c r="Y71" s="4"/>
      <c r="Z71" s="4"/>
      <c r="AA71" s="5"/>
      <c r="AB71" s="83"/>
      <c r="AC71" s="83"/>
    </row>
    <row r="72" spans="1:30" s="32" customFormat="1" ht="15" hidden="1" x14ac:dyDescent="0.25">
      <c r="A72" s="4" t="s">
        <v>158</v>
      </c>
      <c r="B72" s="4"/>
      <c r="C72" s="4"/>
      <c r="D72" s="4"/>
      <c r="E72" s="4"/>
      <c r="F72" s="81"/>
      <c r="G72" s="176"/>
      <c r="H72" s="5"/>
      <c r="I72" s="4"/>
      <c r="J72" s="4"/>
      <c r="K72" s="5"/>
      <c r="L72" s="5"/>
      <c r="M72" s="5"/>
      <c r="N72" s="4"/>
      <c r="O72" s="4"/>
      <c r="P72" s="4"/>
      <c r="Q72" s="4"/>
      <c r="R72" s="4"/>
      <c r="S72" s="4"/>
      <c r="T72" s="4"/>
      <c r="U72" s="4"/>
      <c r="V72" s="4"/>
      <c r="W72" s="4"/>
      <c r="X72" s="4"/>
      <c r="Y72" s="4"/>
      <c r="Z72" s="4"/>
      <c r="AA72" s="5"/>
      <c r="AB72" s="83"/>
      <c r="AC72" s="83"/>
    </row>
    <row r="73" spans="1:30" s="32" customFormat="1" ht="15" hidden="1" x14ac:dyDescent="0.25">
      <c r="A73" s="4" t="s">
        <v>159</v>
      </c>
      <c r="B73" s="4"/>
      <c r="C73" s="4"/>
      <c r="D73" s="4"/>
      <c r="E73" s="4"/>
      <c r="F73" s="81"/>
      <c r="G73" s="176"/>
      <c r="H73" s="5"/>
      <c r="I73" s="4"/>
      <c r="J73" s="4"/>
      <c r="K73" s="5"/>
      <c r="L73" s="5"/>
      <c r="M73" s="5"/>
      <c r="N73" s="4"/>
      <c r="O73" s="4"/>
      <c r="P73" s="4"/>
      <c r="Q73" s="4"/>
      <c r="R73" s="4"/>
      <c r="S73" s="4"/>
      <c r="T73" s="4"/>
      <c r="U73" s="4"/>
      <c r="V73" s="4"/>
      <c r="W73" s="4"/>
      <c r="X73" s="4"/>
      <c r="Y73" s="4"/>
      <c r="Z73" s="4"/>
      <c r="AA73" s="5"/>
      <c r="AB73" s="83"/>
      <c r="AC73" s="83"/>
    </row>
    <row r="74" spans="1:30" s="32" customFormat="1" ht="15" hidden="1" x14ac:dyDescent="0.25">
      <c r="A74" s="4" t="s">
        <v>160</v>
      </c>
      <c r="B74" s="4"/>
      <c r="C74" s="4"/>
      <c r="D74" s="4"/>
      <c r="E74" s="4"/>
      <c r="F74" s="81"/>
      <c r="G74" s="176"/>
      <c r="H74" s="5"/>
      <c r="I74" s="4"/>
      <c r="J74" s="4"/>
      <c r="K74" s="5"/>
      <c r="L74" s="5"/>
      <c r="M74" s="5"/>
      <c r="N74" s="4"/>
      <c r="O74" s="4"/>
      <c r="P74" s="4"/>
      <c r="Q74" s="4"/>
      <c r="R74" s="4"/>
      <c r="S74" s="4"/>
      <c r="T74" s="4"/>
      <c r="U74" s="4"/>
      <c r="V74" s="4"/>
      <c r="W74" s="4"/>
      <c r="X74" s="4"/>
      <c r="Y74" s="4"/>
      <c r="Z74" s="4"/>
      <c r="AA74" s="5"/>
      <c r="AB74" s="83"/>
      <c r="AC74" s="83"/>
    </row>
    <row r="75" spans="1:30" s="32" customFormat="1" ht="15" hidden="1" x14ac:dyDescent="0.25">
      <c r="A75" s="4" t="s">
        <v>161</v>
      </c>
      <c r="B75" s="4"/>
      <c r="C75" s="4"/>
      <c r="D75" s="4"/>
      <c r="E75" s="4"/>
      <c r="F75" s="81"/>
      <c r="G75" s="176"/>
      <c r="H75" s="5"/>
      <c r="I75" s="4"/>
      <c r="J75" s="4"/>
      <c r="K75" s="5"/>
      <c r="L75" s="5"/>
      <c r="M75" s="5"/>
      <c r="N75" s="4"/>
      <c r="O75" s="4"/>
      <c r="P75" s="4"/>
      <c r="Q75" s="4"/>
      <c r="R75" s="4"/>
      <c r="S75" s="4"/>
      <c r="T75" s="4"/>
      <c r="U75" s="4"/>
      <c r="V75" s="4"/>
      <c r="W75" s="4"/>
      <c r="X75" s="4"/>
      <c r="Y75" s="4"/>
      <c r="Z75" s="4"/>
      <c r="AA75" s="5"/>
      <c r="AB75" s="83"/>
      <c r="AC75" s="83"/>
    </row>
    <row r="76" spans="1:30" s="56" customFormat="1" ht="15" hidden="1" x14ac:dyDescent="0.25">
      <c r="A76" s="4" t="s">
        <v>162</v>
      </c>
      <c r="B76" s="4"/>
      <c r="C76" s="4"/>
      <c r="D76" s="4"/>
      <c r="E76" s="4"/>
      <c r="F76" s="81"/>
      <c r="G76" s="176"/>
      <c r="H76" s="5"/>
      <c r="I76" s="4"/>
      <c r="J76" s="4"/>
      <c r="K76" s="5"/>
      <c r="L76" s="5"/>
      <c r="M76" s="5"/>
      <c r="N76" s="4"/>
      <c r="O76" s="4"/>
      <c r="P76" s="4"/>
      <c r="Q76" s="4"/>
      <c r="R76" s="4"/>
      <c r="S76" s="4"/>
      <c r="T76" s="4"/>
      <c r="U76" s="4"/>
      <c r="V76" s="4"/>
      <c r="W76" s="4"/>
      <c r="X76" s="4"/>
      <c r="Y76" s="4"/>
      <c r="Z76" s="4"/>
      <c r="AA76" s="5"/>
      <c r="AB76" s="83"/>
      <c r="AC76" s="83"/>
      <c r="AD76" s="32"/>
    </row>
    <row r="77" spans="1:30" s="56" customFormat="1" ht="15" hidden="1" x14ac:dyDescent="0.25">
      <c r="A77" s="4" t="s">
        <v>163</v>
      </c>
      <c r="B77" s="4"/>
      <c r="C77" s="4"/>
      <c r="D77" s="4"/>
      <c r="E77" s="4"/>
      <c r="F77" s="81"/>
      <c r="G77" s="176"/>
      <c r="H77" s="5"/>
      <c r="I77" s="4"/>
      <c r="J77" s="4"/>
      <c r="K77" s="5"/>
      <c r="L77" s="5"/>
      <c r="M77" s="5"/>
      <c r="N77" s="4"/>
      <c r="O77" s="4"/>
      <c r="P77" s="4"/>
      <c r="Q77" s="4"/>
      <c r="R77" s="4"/>
      <c r="S77" s="4"/>
      <c r="T77" s="4"/>
      <c r="U77" s="4"/>
      <c r="V77" s="4"/>
      <c r="W77" s="4"/>
      <c r="X77" s="4"/>
      <c r="Y77" s="4"/>
      <c r="Z77" s="4"/>
      <c r="AA77" s="5"/>
      <c r="AB77" s="83"/>
      <c r="AC77" s="83"/>
      <c r="AD77" s="32"/>
    </row>
    <row r="78" spans="1:30" s="56" customFormat="1" ht="15" hidden="1" x14ac:dyDescent="0.25">
      <c r="A78" s="4" t="s">
        <v>164</v>
      </c>
      <c r="B78" s="4"/>
      <c r="C78" s="4"/>
      <c r="D78" s="4"/>
      <c r="E78" s="4"/>
      <c r="F78" s="81"/>
      <c r="G78" s="176"/>
      <c r="H78" s="5"/>
      <c r="I78" s="4"/>
      <c r="J78" s="4"/>
      <c r="K78" s="5"/>
      <c r="L78" s="5"/>
      <c r="M78" s="5"/>
      <c r="N78" s="4"/>
      <c r="O78" s="4"/>
      <c r="P78" s="4"/>
      <c r="Q78" s="4"/>
      <c r="R78" s="4"/>
      <c r="S78" s="4"/>
      <c r="T78" s="4"/>
      <c r="U78" s="4"/>
      <c r="V78" s="4"/>
      <c r="W78" s="4"/>
      <c r="X78" s="4"/>
      <c r="Y78" s="4"/>
      <c r="Z78" s="4"/>
      <c r="AA78" s="5"/>
      <c r="AB78" s="83"/>
      <c r="AC78" s="83"/>
      <c r="AD78" s="32"/>
    </row>
    <row r="79" spans="1:30" s="56" customFormat="1" ht="15" hidden="1" x14ac:dyDescent="0.25">
      <c r="A79" s="4" t="s">
        <v>165</v>
      </c>
      <c r="B79" s="4"/>
      <c r="C79" s="4"/>
      <c r="D79" s="4"/>
      <c r="E79" s="4"/>
      <c r="F79" s="81"/>
      <c r="G79" s="176"/>
      <c r="H79" s="5"/>
      <c r="I79" s="4"/>
      <c r="J79" s="4"/>
      <c r="K79" s="5"/>
      <c r="L79" s="5"/>
      <c r="M79" s="5"/>
      <c r="N79" s="4"/>
      <c r="O79" s="4"/>
      <c r="P79" s="4"/>
      <c r="Q79" s="4"/>
      <c r="R79" s="4"/>
      <c r="S79" s="4"/>
      <c r="T79" s="4"/>
      <c r="U79" s="4"/>
      <c r="V79" s="4"/>
      <c r="W79" s="4"/>
      <c r="X79" s="4"/>
      <c r="Y79" s="4"/>
      <c r="Z79" s="4"/>
      <c r="AA79" s="5"/>
      <c r="AB79" s="83"/>
      <c r="AC79" s="83"/>
      <c r="AD79" s="32"/>
    </row>
    <row r="80" spans="1:30" ht="15" hidden="1" x14ac:dyDescent="0.25">
      <c r="A80" s="4" t="s">
        <v>166</v>
      </c>
      <c r="AB80" s="83"/>
      <c r="AC80" s="83"/>
    </row>
    <row r="81" spans="1:29" ht="15" hidden="1" x14ac:dyDescent="0.25">
      <c r="A81" s="4" t="s">
        <v>167</v>
      </c>
      <c r="AB81" s="83"/>
      <c r="AC81" s="83"/>
    </row>
    <row r="82" spans="1:29" ht="15" hidden="1" x14ac:dyDescent="0.25">
      <c r="A82" s="4" t="s">
        <v>168</v>
      </c>
      <c r="AB82" s="83"/>
      <c r="AC82" s="83"/>
    </row>
    <row r="83" spans="1:29" ht="15" hidden="1" x14ac:dyDescent="0.25">
      <c r="A83" s="4" t="s">
        <v>169</v>
      </c>
    </row>
    <row r="84" spans="1:29" ht="15" hidden="1" x14ac:dyDescent="0.25">
      <c r="A84" s="4" t="s">
        <v>170</v>
      </c>
    </row>
    <row r="85" spans="1:29" ht="15" hidden="1" x14ac:dyDescent="0.25">
      <c r="A85" s="4" t="s">
        <v>171</v>
      </c>
    </row>
    <row r="86" spans="1:29" ht="15" hidden="1" x14ac:dyDescent="0.25">
      <c r="A86" s="4" t="s">
        <v>172</v>
      </c>
    </row>
    <row r="87" spans="1:29" ht="15" hidden="1" x14ac:dyDescent="0.25">
      <c r="A87" s="4" t="s">
        <v>173</v>
      </c>
    </row>
    <row r="88" spans="1:29" ht="15" hidden="1" x14ac:dyDescent="0.25">
      <c r="A88" s="4" t="s">
        <v>174</v>
      </c>
    </row>
    <row r="89" spans="1:29" ht="15" hidden="1" x14ac:dyDescent="0.25">
      <c r="A89" s="4" t="s">
        <v>175</v>
      </c>
    </row>
    <row r="90" spans="1:29" ht="15" hidden="1" x14ac:dyDescent="0.25">
      <c r="A90" s="4" t="s">
        <v>176</v>
      </c>
      <c r="F90" s="4"/>
      <c r="G90" s="4"/>
      <c r="H90" s="4"/>
      <c r="K90" s="4"/>
      <c r="L90" s="4"/>
      <c r="M90" s="4"/>
      <c r="AA90" s="4"/>
    </row>
    <row r="91" spans="1:29" ht="15" hidden="1" x14ac:dyDescent="0.25">
      <c r="A91" s="4" t="s">
        <v>177</v>
      </c>
      <c r="F91" s="4"/>
      <c r="G91" s="4"/>
      <c r="H91" s="4"/>
      <c r="K91" s="4"/>
      <c r="L91" s="4"/>
      <c r="M91" s="4"/>
      <c r="AA91" s="4"/>
    </row>
    <row r="92" spans="1:29" ht="15" hidden="1" x14ac:dyDescent="0.25">
      <c r="A92" s="4" t="s">
        <v>178</v>
      </c>
      <c r="F92" s="4"/>
      <c r="G92" s="4"/>
      <c r="H92" s="4"/>
      <c r="K92" s="4"/>
      <c r="L92" s="4"/>
      <c r="M92" s="4"/>
      <c r="AA92" s="4"/>
    </row>
    <row r="93" spans="1:29" ht="15" hidden="1" x14ac:dyDescent="0.25">
      <c r="A93" s="4" t="s">
        <v>65</v>
      </c>
      <c r="F93" s="4"/>
      <c r="G93" s="4"/>
      <c r="H93" s="4"/>
      <c r="K93" s="4"/>
      <c r="L93" s="4"/>
      <c r="M93" s="4"/>
      <c r="AA93" s="4"/>
    </row>
    <row r="94" spans="1:29" ht="15" hidden="1" x14ac:dyDescent="0.25">
      <c r="A94" s="4" t="s">
        <v>179</v>
      </c>
      <c r="F94" s="4"/>
      <c r="G94" s="4"/>
      <c r="H94" s="4"/>
      <c r="K94" s="4"/>
      <c r="L94" s="4"/>
      <c r="M94" s="4"/>
      <c r="AA94" s="4"/>
    </row>
    <row r="95" spans="1:29" ht="15" hidden="1" x14ac:dyDescent="0.25">
      <c r="A95" s="4" t="s">
        <v>180</v>
      </c>
      <c r="F95" s="4"/>
      <c r="G95" s="4"/>
      <c r="H95" s="4"/>
      <c r="K95" s="4"/>
      <c r="L95" s="4"/>
      <c r="M95" s="4"/>
      <c r="AA95" s="4"/>
    </row>
    <row r="96" spans="1:29" ht="15" hidden="1" x14ac:dyDescent="0.25">
      <c r="A96" s="4" t="s">
        <v>181</v>
      </c>
      <c r="F96" s="4"/>
      <c r="G96" s="4"/>
      <c r="H96" s="4"/>
      <c r="K96" s="4"/>
      <c r="L96" s="4"/>
      <c r="M96" s="4"/>
      <c r="AA96" s="4"/>
    </row>
    <row r="97" spans="1:27" ht="15" hidden="1" x14ac:dyDescent="0.25">
      <c r="A97" s="4" t="s">
        <v>182</v>
      </c>
      <c r="F97" s="4"/>
      <c r="G97" s="4"/>
      <c r="H97" s="4"/>
      <c r="K97" s="4"/>
      <c r="L97" s="4"/>
      <c r="M97" s="4"/>
      <c r="AA97" s="4"/>
    </row>
    <row r="98" spans="1:27" ht="15" hidden="1" x14ac:dyDescent="0.25">
      <c r="A98" s="4" t="s">
        <v>183</v>
      </c>
      <c r="F98" s="4"/>
      <c r="G98" s="4"/>
      <c r="H98" s="4"/>
      <c r="K98" s="4"/>
      <c r="L98" s="4"/>
      <c r="M98" s="4"/>
      <c r="AA98" s="4"/>
    </row>
    <row r="99" spans="1:27" ht="15" hidden="1" x14ac:dyDescent="0.25">
      <c r="A99" s="4" t="s">
        <v>184</v>
      </c>
      <c r="F99" s="4"/>
      <c r="G99" s="4"/>
      <c r="H99" s="4"/>
      <c r="K99" s="4"/>
      <c r="L99" s="4"/>
      <c r="M99" s="4"/>
      <c r="AA99" s="4"/>
    </row>
  </sheetData>
  <mergeCells count="29">
    <mergeCell ref="A3:H3"/>
    <mergeCell ref="A5:H5"/>
    <mergeCell ref="D11:Q11"/>
    <mergeCell ref="S11:AA11"/>
    <mergeCell ref="A12:A13"/>
    <mergeCell ref="B12:B14"/>
    <mergeCell ref="C12:C14"/>
    <mergeCell ref="D12:D14"/>
    <mergeCell ref="E12:G13"/>
    <mergeCell ref="H12:H14"/>
    <mergeCell ref="AA12:AA14"/>
    <mergeCell ref="I13:I14"/>
    <mergeCell ref="K13:K14"/>
    <mergeCell ref="M13:M14"/>
    <mergeCell ref="Q13:Q14"/>
    <mergeCell ref="R13:R14"/>
    <mergeCell ref="S13:S14"/>
    <mergeCell ref="I12:M12"/>
    <mergeCell ref="N12:N14"/>
    <mergeCell ref="O12:O14"/>
    <mergeCell ref="P12:P14"/>
    <mergeCell ref="Q12:R12"/>
    <mergeCell ref="S12:T12"/>
    <mergeCell ref="T13:T14"/>
    <mergeCell ref="W13:W14"/>
    <mergeCell ref="Y13:Y14"/>
    <mergeCell ref="U12:U14"/>
    <mergeCell ref="V12:V14"/>
    <mergeCell ref="W12:Z12"/>
  </mergeCells>
  <dataValidations count="5">
    <dataValidation type="list" allowBlank="1" showInputMessage="1" showErrorMessage="1" sqref="E65564:F65564 JA65564:JB65564 SW65564:SX65564 ACS65564:ACT65564 AMO65564:AMP65564 AWK65564:AWL65564 BGG65564:BGH65564 BQC65564:BQD65564 BZY65564:BZZ65564 CJU65564:CJV65564 CTQ65564:CTR65564 DDM65564:DDN65564 DNI65564:DNJ65564 DXE65564:DXF65564 EHA65564:EHB65564 EQW65564:EQX65564 FAS65564:FAT65564 FKO65564:FKP65564 FUK65564:FUL65564 GEG65564:GEH65564 GOC65564:GOD65564 GXY65564:GXZ65564 HHU65564:HHV65564 HRQ65564:HRR65564 IBM65564:IBN65564 ILI65564:ILJ65564 IVE65564:IVF65564 JFA65564:JFB65564 JOW65564:JOX65564 JYS65564:JYT65564 KIO65564:KIP65564 KSK65564:KSL65564 LCG65564:LCH65564 LMC65564:LMD65564 LVY65564:LVZ65564 MFU65564:MFV65564 MPQ65564:MPR65564 MZM65564:MZN65564 NJI65564:NJJ65564 NTE65564:NTF65564 ODA65564:ODB65564 OMW65564:OMX65564 OWS65564:OWT65564 PGO65564:PGP65564 PQK65564:PQL65564 QAG65564:QAH65564 QKC65564:QKD65564 QTY65564:QTZ65564 RDU65564:RDV65564 RNQ65564:RNR65564 RXM65564:RXN65564 SHI65564:SHJ65564 SRE65564:SRF65564 TBA65564:TBB65564 TKW65564:TKX65564 TUS65564:TUT65564 UEO65564:UEP65564 UOK65564:UOL65564 UYG65564:UYH65564 VIC65564:VID65564 VRY65564:VRZ65564 WBU65564:WBV65564 WLQ65564:WLR65564 WVM65564:WVN65564 E131100:F131100 JA131100:JB131100 SW131100:SX131100 ACS131100:ACT131100 AMO131100:AMP131100 AWK131100:AWL131100 BGG131100:BGH131100 BQC131100:BQD131100 BZY131100:BZZ131100 CJU131100:CJV131100 CTQ131100:CTR131100 DDM131100:DDN131100 DNI131100:DNJ131100 DXE131100:DXF131100 EHA131100:EHB131100 EQW131100:EQX131100 FAS131100:FAT131100 FKO131100:FKP131100 FUK131100:FUL131100 GEG131100:GEH131100 GOC131100:GOD131100 GXY131100:GXZ131100 HHU131100:HHV131100 HRQ131100:HRR131100 IBM131100:IBN131100 ILI131100:ILJ131100 IVE131100:IVF131100 JFA131100:JFB131100 JOW131100:JOX131100 JYS131100:JYT131100 KIO131100:KIP131100 KSK131100:KSL131100 LCG131100:LCH131100 LMC131100:LMD131100 LVY131100:LVZ131100 MFU131100:MFV131100 MPQ131100:MPR131100 MZM131100:MZN131100 NJI131100:NJJ131100 NTE131100:NTF131100 ODA131100:ODB131100 OMW131100:OMX131100 OWS131100:OWT131100 PGO131100:PGP131100 PQK131100:PQL131100 QAG131100:QAH131100 QKC131100:QKD131100 QTY131100:QTZ131100 RDU131100:RDV131100 RNQ131100:RNR131100 RXM131100:RXN131100 SHI131100:SHJ131100 SRE131100:SRF131100 TBA131100:TBB131100 TKW131100:TKX131100 TUS131100:TUT131100 UEO131100:UEP131100 UOK131100:UOL131100 UYG131100:UYH131100 VIC131100:VID131100 VRY131100:VRZ131100 WBU131100:WBV131100 WLQ131100:WLR131100 WVM131100:WVN131100 E196636:F196636 JA196636:JB196636 SW196636:SX196636 ACS196636:ACT196636 AMO196636:AMP196636 AWK196636:AWL196636 BGG196636:BGH196636 BQC196636:BQD196636 BZY196636:BZZ196636 CJU196636:CJV196636 CTQ196636:CTR196636 DDM196636:DDN196636 DNI196636:DNJ196636 DXE196636:DXF196636 EHA196636:EHB196636 EQW196636:EQX196636 FAS196636:FAT196636 FKO196636:FKP196636 FUK196636:FUL196636 GEG196636:GEH196636 GOC196636:GOD196636 GXY196636:GXZ196636 HHU196636:HHV196636 HRQ196636:HRR196636 IBM196636:IBN196636 ILI196636:ILJ196636 IVE196636:IVF196636 JFA196636:JFB196636 JOW196636:JOX196636 JYS196636:JYT196636 KIO196636:KIP196636 KSK196636:KSL196636 LCG196636:LCH196636 LMC196636:LMD196636 LVY196636:LVZ196636 MFU196636:MFV196636 MPQ196636:MPR196636 MZM196636:MZN196636 NJI196636:NJJ196636 NTE196636:NTF196636 ODA196636:ODB196636 OMW196636:OMX196636 OWS196636:OWT196636 PGO196636:PGP196636 PQK196636:PQL196636 QAG196636:QAH196636 QKC196636:QKD196636 QTY196636:QTZ196636 RDU196636:RDV196636 RNQ196636:RNR196636 RXM196636:RXN196636 SHI196636:SHJ196636 SRE196636:SRF196636 TBA196636:TBB196636 TKW196636:TKX196636 TUS196636:TUT196636 UEO196636:UEP196636 UOK196636:UOL196636 UYG196636:UYH196636 VIC196636:VID196636 VRY196636:VRZ196636 WBU196636:WBV196636 WLQ196636:WLR196636 WVM196636:WVN196636 E262172:F262172 JA262172:JB262172 SW262172:SX262172 ACS262172:ACT262172 AMO262172:AMP262172 AWK262172:AWL262172 BGG262172:BGH262172 BQC262172:BQD262172 BZY262172:BZZ262172 CJU262172:CJV262172 CTQ262172:CTR262172 DDM262172:DDN262172 DNI262172:DNJ262172 DXE262172:DXF262172 EHA262172:EHB262172 EQW262172:EQX262172 FAS262172:FAT262172 FKO262172:FKP262172 FUK262172:FUL262172 GEG262172:GEH262172 GOC262172:GOD262172 GXY262172:GXZ262172 HHU262172:HHV262172 HRQ262172:HRR262172 IBM262172:IBN262172 ILI262172:ILJ262172 IVE262172:IVF262172 JFA262172:JFB262172 JOW262172:JOX262172 JYS262172:JYT262172 KIO262172:KIP262172 KSK262172:KSL262172 LCG262172:LCH262172 LMC262172:LMD262172 LVY262172:LVZ262172 MFU262172:MFV262172 MPQ262172:MPR262172 MZM262172:MZN262172 NJI262172:NJJ262172 NTE262172:NTF262172 ODA262172:ODB262172 OMW262172:OMX262172 OWS262172:OWT262172 PGO262172:PGP262172 PQK262172:PQL262172 QAG262172:QAH262172 QKC262172:QKD262172 QTY262172:QTZ262172 RDU262172:RDV262172 RNQ262172:RNR262172 RXM262172:RXN262172 SHI262172:SHJ262172 SRE262172:SRF262172 TBA262172:TBB262172 TKW262172:TKX262172 TUS262172:TUT262172 UEO262172:UEP262172 UOK262172:UOL262172 UYG262172:UYH262172 VIC262172:VID262172 VRY262172:VRZ262172 WBU262172:WBV262172 WLQ262172:WLR262172 WVM262172:WVN262172 E327708:F327708 JA327708:JB327708 SW327708:SX327708 ACS327708:ACT327708 AMO327708:AMP327708 AWK327708:AWL327708 BGG327708:BGH327708 BQC327708:BQD327708 BZY327708:BZZ327708 CJU327708:CJV327708 CTQ327708:CTR327708 DDM327708:DDN327708 DNI327708:DNJ327708 DXE327708:DXF327708 EHA327708:EHB327708 EQW327708:EQX327708 FAS327708:FAT327708 FKO327708:FKP327708 FUK327708:FUL327708 GEG327708:GEH327708 GOC327708:GOD327708 GXY327708:GXZ327708 HHU327708:HHV327708 HRQ327708:HRR327708 IBM327708:IBN327708 ILI327708:ILJ327708 IVE327708:IVF327708 JFA327708:JFB327708 JOW327708:JOX327708 JYS327708:JYT327708 KIO327708:KIP327708 KSK327708:KSL327708 LCG327708:LCH327708 LMC327708:LMD327708 LVY327708:LVZ327708 MFU327708:MFV327708 MPQ327708:MPR327708 MZM327708:MZN327708 NJI327708:NJJ327708 NTE327708:NTF327708 ODA327708:ODB327708 OMW327708:OMX327708 OWS327708:OWT327708 PGO327708:PGP327708 PQK327708:PQL327708 QAG327708:QAH327708 QKC327708:QKD327708 QTY327708:QTZ327708 RDU327708:RDV327708 RNQ327708:RNR327708 RXM327708:RXN327708 SHI327708:SHJ327708 SRE327708:SRF327708 TBA327708:TBB327708 TKW327708:TKX327708 TUS327708:TUT327708 UEO327708:UEP327708 UOK327708:UOL327708 UYG327708:UYH327708 VIC327708:VID327708 VRY327708:VRZ327708 WBU327708:WBV327708 WLQ327708:WLR327708 WVM327708:WVN327708 E393244:F393244 JA393244:JB393244 SW393244:SX393244 ACS393244:ACT393244 AMO393244:AMP393244 AWK393244:AWL393244 BGG393244:BGH393244 BQC393244:BQD393244 BZY393244:BZZ393244 CJU393244:CJV393244 CTQ393244:CTR393244 DDM393244:DDN393244 DNI393244:DNJ393244 DXE393244:DXF393244 EHA393244:EHB393244 EQW393244:EQX393244 FAS393244:FAT393244 FKO393244:FKP393244 FUK393244:FUL393244 GEG393244:GEH393244 GOC393244:GOD393244 GXY393244:GXZ393244 HHU393244:HHV393244 HRQ393244:HRR393244 IBM393244:IBN393244 ILI393244:ILJ393244 IVE393244:IVF393244 JFA393244:JFB393244 JOW393244:JOX393244 JYS393244:JYT393244 KIO393244:KIP393244 KSK393244:KSL393244 LCG393244:LCH393244 LMC393244:LMD393244 LVY393244:LVZ393244 MFU393244:MFV393244 MPQ393244:MPR393244 MZM393244:MZN393244 NJI393244:NJJ393244 NTE393244:NTF393244 ODA393244:ODB393244 OMW393244:OMX393244 OWS393244:OWT393244 PGO393244:PGP393244 PQK393244:PQL393244 QAG393244:QAH393244 QKC393244:QKD393244 QTY393244:QTZ393244 RDU393244:RDV393244 RNQ393244:RNR393244 RXM393244:RXN393244 SHI393244:SHJ393244 SRE393244:SRF393244 TBA393244:TBB393244 TKW393244:TKX393244 TUS393244:TUT393244 UEO393244:UEP393244 UOK393244:UOL393244 UYG393244:UYH393244 VIC393244:VID393244 VRY393244:VRZ393244 WBU393244:WBV393244 WLQ393244:WLR393244 WVM393244:WVN393244 E458780:F458780 JA458780:JB458780 SW458780:SX458780 ACS458780:ACT458780 AMO458780:AMP458780 AWK458780:AWL458780 BGG458780:BGH458780 BQC458780:BQD458780 BZY458780:BZZ458780 CJU458780:CJV458780 CTQ458780:CTR458780 DDM458780:DDN458780 DNI458780:DNJ458780 DXE458780:DXF458780 EHA458780:EHB458780 EQW458780:EQX458780 FAS458780:FAT458780 FKO458780:FKP458780 FUK458780:FUL458780 GEG458780:GEH458780 GOC458780:GOD458780 GXY458780:GXZ458780 HHU458780:HHV458780 HRQ458780:HRR458780 IBM458780:IBN458780 ILI458780:ILJ458780 IVE458780:IVF458780 JFA458780:JFB458780 JOW458780:JOX458780 JYS458780:JYT458780 KIO458780:KIP458780 KSK458780:KSL458780 LCG458780:LCH458780 LMC458780:LMD458780 LVY458780:LVZ458780 MFU458780:MFV458780 MPQ458780:MPR458780 MZM458780:MZN458780 NJI458780:NJJ458780 NTE458780:NTF458780 ODA458780:ODB458780 OMW458780:OMX458780 OWS458780:OWT458780 PGO458780:PGP458780 PQK458780:PQL458780 QAG458780:QAH458780 QKC458780:QKD458780 QTY458780:QTZ458780 RDU458780:RDV458780 RNQ458780:RNR458780 RXM458780:RXN458780 SHI458780:SHJ458780 SRE458780:SRF458780 TBA458780:TBB458780 TKW458780:TKX458780 TUS458780:TUT458780 UEO458780:UEP458780 UOK458780:UOL458780 UYG458780:UYH458780 VIC458780:VID458780 VRY458780:VRZ458780 WBU458780:WBV458780 WLQ458780:WLR458780 WVM458780:WVN458780 E524316:F524316 JA524316:JB524316 SW524316:SX524316 ACS524316:ACT524316 AMO524316:AMP524316 AWK524316:AWL524316 BGG524316:BGH524316 BQC524316:BQD524316 BZY524316:BZZ524316 CJU524316:CJV524316 CTQ524316:CTR524316 DDM524316:DDN524316 DNI524316:DNJ524316 DXE524316:DXF524316 EHA524316:EHB524316 EQW524316:EQX524316 FAS524316:FAT524316 FKO524316:FKP524316 FUK524316:FUL524316 GEG524316:GEH524316 GOC524316:GOD524316 GXY524316:GXZ524316 HHU524316:HHV524316 HRQ524316:HRR524316 IBM524316:IBN524316 ILI524316:ILJ524316 IVE524316:IVF524316 JFA524316:JFB524316 JOW524316:JOX524316 JYS524316:JYT524316 KIO524316:KIP524316 KSK524316:KSL524316 LCG524316:LCH524316 LMC524316:LMD524316 LVY524316:LVZ524316 MFU524316:MFV524316 MPQ524316:MPR524316 MZM524316:MZN524316 NJI524316:NJJ524316 NTE524316:NTF524316 ODA524316:ODB524316 OMW524316:OMX524316 OWS524316:OWT524316 PGO524316:PGP524316 PQK524316:PQL524316 QAG524316:QAH524316 QKC524316:QKD524316 QTY524316:QTZ524316 RDU524316:RDV524316 RNQ524316:RNR524316 RXM524316:RXN524316 SHI524316:SHJ524316 SRE524316:SRF524316 TBA524316:TBB524316 TKW524316:TKX524316 TUS524316:TUT524316 UEO524316:UEP524316 UOK524316:UOL524316 UYG524316:UYH524316 VIC524316:VID524316 VRY524316:VRZ524316 WBU524316:WBV524316 WLQ524316:WLR524316 WVM524316:WVN524316 E589852:F589852 JA589852:JB589852 SW589852:SX589852 ACS589852:ACT589852 AMO589852:AMP589852 AWK589852:AWL589852 BGG589852:BGH589852 BQC589852:BQD589852 BZY589852:BZZ589852 CJU589852:CJV589852 CTQ589852:CTR589852 DDM589852:DDN589852 DNI589852:DNJ589852 DXE589852:DXF589852 EHA589852:EHB589852 EQW589852:EQX589852 FAS589852:FAT589852 FKO589852:FKP589852 FUK589852:FUL589852 GEG589852:GEH589852 GOC589852:GOD589852 GXY589852:GXZ589852 HHU589852:HHV589852 HRQ589852:HRR589852 IBM589852:IBN589852 ILI589852:ILJ589852 IVE589852:IVF589852 JFA589852:JFB589852 JOW589852:JOX589852 JYS589852:JYT589852 KIO589852:KIP589852 KSK589852:KSL589852 LCG589852:LCH589852 LMC589852:LMD589852 LVY589852:LVZ589852 MFU589852:MFV589852 MPQ589852:MPR589852 MZM589852:MZN589852 NJI589852:NJJ589852 NTE589852:NTF589852 ODA589852:ODB589852 OMW589852:OMX589852 OWS589852:OWT589852 PGO589852:PGP589852 PQK589852:PQL589852 QAG589852:QAH589852 QKC589852:QKD589852 QTY589852:QTZ589852 RDU589852:RDV589852 RNQ589852:RNR589852 RXM589852:RXN589852 SHI589852:SHJ589852 SRE589852:SRF589852 TBA589852:TBB589852 TKW589852:TKX589852 TUS589852:TUT589852 UEO589852:UEP589852 UOK589852:UOL589852 UYG589852:UYH589852 VIC589852:VID589852 VRY589852:VRZ589852 WBU589852:WBV589852 WLQ589852:WLR589852 WVM589852:WVN589852 E655388:F655388 JA655388:JB655388 SW655388:SX655388 ACS655388:ACT655388 AMO655388:AMP655388 AWK655388:AWL655388 BGG655388:BGH655388 BQC655388:BQD655388 BZY655388:BZZ655388 CJU655388:CJV655388 CTQ655388:CTR655388 DDM655388:DDN655388 DNI655388:DNJ655388 DXE655388:DXF655388 EHA655388:EHB655388 EQW655388:EQX655388 FAS655388:FAT655388 FKO655388:FKP655388 FUK655388:FUL655388 GEG655388:GEH655388 GOC655388:GOD655388 GXY655388:GXZ655388 HHU655388:HHV655388 HRQ655388:HRR655388 IBM655388:IBN655388 ILI655388:ILJ655388 IVE655388:IVF655388 JFA655388:JFB655388 JOW655388:JOX655388 JYS655388:JYT655388 KIO655388:KIP655388 KSK655388:KSL655388 LCG655388:LCH655388 LMC655388:LMD655388 LVY655388:LVZ655388 MFU655388:MFV655388 MPQ655388:MPR655388 MZM655388:MZN655388 NJI655388:NJJ655388 NTE655388:NTF655388 ODA655388:ODB655388 OMW655388:OMX655388 OWS655388:OWT655388 PGO655388:PGP655388 PQK655388:PQL655388 QAG655388:QAH655388 QKC655388:QKD655388 QTY655388:QTZ655388 RDU655388:RDV655388 RNQ655388:RNR655388 RXM655388:RXN655388 SHI655388:SHJ655388 SRE655388:SRF655388 TBA655388:TBB655388 TKW655388:TKX655388 TUS655388:TUT655388 UEO655388:UEP655388 UOK655388:UOL655388 UYG655388:UYH655388 VIC655388:VID655388 VRY655388:VRZ655388 WBU655388:WBV655388 WLQ655388:WLR655388 WVM655388:WVN655388 E720924:F720924 JA720924:JB720924 SW720924:SX720924 ACS720924:ACT720924 AMO720924:AMP720924 AWK720924:AWL720924 BGG720924:BGH720924 BQC720924:BQD720924 BZY720924:BZZ720924 CJU720924:CJV720924 CTQ720924:CTR720924 DDM720924:DDN720924 DNI720924:DNJ720924 DXE720924:DXF720924 EHA720924:EHB720924 EQW720924:EQX720924 FAS720924:FAT720924 FKO720924:FKP720924 FUK720924:FUL720924 GEG720924:GEH720924 GOC720924:GOD720924 GXY720924:GXZ720924 HHU720924:HHV720924 HRQ720924:HRR720924 IBM720924:IBN720924 ILI720924:ILJ720924 IVE720924:IVF720924 JFA720924:JFB720924 JOW720924:JOX720924 JYS720924:JYT720924 KIO720924:KIP720924 KSK720924:KSL720924 LCG720924:LCH720924 LMC720924:LMD720924 LVY720924:LVZ720924 MFU720924:MFV720924 MPQ720924:MPR720924 MZM720924:MZN720924 NJI720924:NJJ720924 NTE720924:NTF720924 ODA720924:ODB720924 OMW720924:OMX720924 OWS720924:OWT720924 PGO720924:PGP720924 PQK720924:PQL720924 QAG720924:QAH720924 QKC720924:QKD720924 QTY720924:QTZ720924 RDU720924:RDV720924 RNQ720924:RNR720924 RXM720924:RXN720924 SHI720924:SHJ720924 SRE720924:SRF720924 TBA720924:TBB720924 TKW720924:TKX720924 TUS720924:TUT720924 UEO720924:UEP720924 UOK720924:UOL720924 UYG720924:UYH720924 VIC720924:VID720924 VRY720924:VRZ720924 WBU720924:WBV720924 WLQ720924:WLR720924 WVM720924:WVN720924 E786460:F786460 JA786460:JB786460 SW786460:SX786460 ACS786460:ACT786460 AMO786460:AMP786460 AWK786460:AWL786460 BGG786460:BGH786460 BQC786460:BQD786460 BZY786460:BZZ786460 CJU786460:CJV786460 CTQ786460:CTR786460 DDM786460:DDN786460 DNI786460:DNJ786460 DXE786460:DXF786460 EHA786460:EHB786460 EQW786460:EQX786460 FAS786460:FAT786460 FKO786460:FKP786460 FUK786460:FUL786460 GEG786460:GEH786460 GOC786460:GOD786460 GXY786460:GXZ786460 HHU786460:HHV786460 HRQ786460:HRR786460 IBM786460:IBN786460 ILI786460:ILJ786460 IVE786460:IVF786460 JFA786460:JFB786460 JOW786460:JOX786460 JYS786460:JYT786460 KIO786460:KIP786460 KSK786460:KSL786460 LCG786460:LCH786460 LMC786460:LMD786460 LVY786460:LVZ786460 MFU786460:MFV786460 MPQ786460:MPR786460 MZM786460:MZN786460 NJI786460:NJJ786460 NTE786460:NTF786460 ODA786460:ODB786460 OMW786460:OMX786460 OWS786460:OWT786460 PGO786460:PGP786460 PQK786460:PQL786460 QAG786460:QAH786460 QKC786460:QKD786460 QTY786460:QTZ786460 RDU786460:RDV786460 RNQ786460:RNR786460 RXM786460:RXN786460 SHI786460:SHJ786460 SRE786460:SRF786460 TBA786460:TBB786460 TKW786460:TKX786460 TUS786460:TUT786460 UEO786460:UEP786460 UOK786460:UOL786460 UYG786460:UYH786460 VIC786460:VID786460 VRY786460:VRZ786460 WBU786460:WBV786460 WLQ786460:WLR786460 WVM786460:WVN786460 E851996:F851996 JA851996:JB851996 SW851996:SX851996 ACS851996:ACT851996 AMO851996:AMP851996 AWK851996:AWL851996 BGG851996:BGH851996 BQC851996:BQD851996 BZY851996:BZZ851996 CJU851996:CJV851996 CTQ851996:CTR851996 DDM851996:DDN851996 DNI851996:DNJ851996 DXE851996:DXF851996 EHA851996:EHB851996 EQW851996:EQX851996 FAS851996:FAT851996 FKO851996:FKP851996 FUK851996:FUL851996 GEG851996:GEH851996 GOC851996:GOD851996 GXY851996:GXZ851996 HHU851996:HHV851996 HRQ851996:HRR851996 IBM851996:IBN851996 ILI851996:ILJ851996 IVE851996:IVF851996 JFA851996:JFB851996 JOW851996:JOX851996 JYS851996:JYT851996 KIO851996:KIP851996 KSK851996:KSL851996 LCG851996:LCH851996 LMC851996:LMD851996 LVY851996:LVZ851996 MFU851996:MFV851996 MPQ851996:MPR851996 MZM851996:MZN851996 NJI851996:NJJ851996 NTE851996:NTF851996 ODA851996:ODB851996 OMW851996:OMX851996 OWS851996:OWT851996 PGO851996:PGP851996 PQK851996:PQL851996 QAG851996:QAH851996 QKC851996:QKD851996 QTY851996:QTZ851996 RDU851996:RDV851996 RNQ851996:RNR851996 RXM851996:RXN851996 SHI851996:SHJ851996 SRE851996:SRF851996 TBA851996:TBB851996 TKW851996:TKX851996 TUS851996:TUT851996 UEO851996:UEP851996 UOK851996:UOL851996 UYG851996:UYH851996 VIC851996:VID851996 VRY851996:VRZ851996 WBU851996:WBV851996 WLQ851996:WLR851996 WVM851996:WVN851996 E917532:F917532 JA917532:JB917532 SW917532:SX917532 ACS917532:ACT917532 AMO917532:AMP917532 AWK917532:AWL917532 BGG917532:BGH917532 BQC917532:BQD917532 BZY917532:BZZ917532 CJU917532:CJV917532 CTQ917532:CTR917532 DDM917532:DDN917532 DNI917532:DNJ917532 DXE917532:DXF917532 EHA917532:EHB917532 EQW917532:EQX917532 FAS917532:FAT917532 FKO917532:FKP917532 FUK917532:FUL917532 GEG917532:GEH917532 GOC917532:GOD917532 GXY917532:GXZ917532 HHU917532:HHV917532 HRQ917532:HRR917532 IBM917532:IBN917532 ILI917532:ILJ917532 IVE917532:IVF917532 JFA917532:JFB917532 JOW917532:JOX917532 JYS917532:JYT917532 KIO917532:KIP917532 KSK917532:KSL917532 LCG917532:LCH917532 LMC917532:LMD917532 LVY917532:LVZ917532 MFU917532:MFV917532 MPQ917532:MPR917532 MZM917532:MZN917532 NJI917532:NJJ917532 NTE917532:NTF917532 ODA917532:ODB917532 OMW917532:OMX917532 OWS917532:OWT917532 PGO917532:PGP917532 PQK917532:PQL917532 QAG917532:QAH917532 QKC917532:QKD917532 QTY917532:QTZ917532 RDU917532:RDV917532 RNQ917532:RNR917532 RXM917532:RXN917532 SHI917532:SHJ917532 SRE917532:SRF917532 TBA917532:TBB917532 TKW917532:TKX917532 TUS917532:TUT917532 UEO917532:UEP917532 UOK917532:UOL917532 UYG917532:UYH917532 VIC917532:VID917532 VRY917532:VRZ917532 WBU917532:WBV917532 WLQ917532:WLR917532 WVM917532:WVN917532 E983068:F983068 JA983068:JB983068 SW983068:SX983068 ACS983068:ACT983068 AMO983068:AMP983068 AWK983068:AWL983068 BGG983068:BGH983068 BQC983068:BQD983068 BZY983068:BZZ983068 CJU983068:CJV983068 CTQ983068:CTR983068 DDM983068:DDN983068 DNI983068:DNJ983068 DXE983068:DXF983068 EHA983068:EHB983068 EQW983068:EQX983068 FAS983068:FAT983068 FKO983068:FKP983068 FUK983068:FUL983068 GEG983068:GEH983068 GOC983068:GOD983068 GXY983068:GXZ983068 HHU983068:HHV983068 HRQ983068:HRR983068 IBM983068:IBN983068 ILI983068:ILJ983068 IVE983068:IVF983068 JFA983068:JFB983068 JOW983068:JOX983068 JYS983068:JYT983068 KIO983068:KIP983068 KSK983068:KSL983068 LCG983068:LCH983068 LMC983068:LMD983068 LVY983068:LVZ983068 MFU983068:MFV983068 MPQ983068:MPR983068 MZM983068:MZN983068 NJI983068:NJJ983068 NTE983068:NTF983068 ODA983068:ODB983068 OMW983068:OMX983068 OWS983068:OWT983068 PGO983068:PGP983068 PQK983068:PQL983068 QAG983068:QAH983068 QKC983068:QKD983068 QTY983068:QTZ983068 RDU983068:RDV983068 RNQ983068:RNR983068 RXM983068:RXN983068 SHI983068:SHJ983068 SRE983068:SRF983068 TBA983068:TBB983068 TKW983068:TKX983068 TUS983068:TUT983068 UEO983068:UEP983068 UOK983068:UOL983068 UYG983068:UYH983068 VIC983068:VID983068 VRY983068:VRZ983068 WBU983068:WBV983068 WLQ983068:WLR983068 WVM983068:WVN983068">
      <formula1>$E$12:$E$13</formula1>
    </dataValidation>
    <dataValidation type="list" allowBlank="1" showInputMessage="1" showErrorMessage="1" sqref="P65562:P65564 WVW982680:WVW983068 WMA982680:WMA983068 WCE982680:WCE983068 VSI982680:VSI983068 VIM982680:VIM983068 UYQ982680:UYQ983068 UOU982680:UOU983068 UEY982680:UEY983068 TVC982680:TVC983068 TLG982680:TLG983068 TBK982680:TBK983068 SRO982680:SRO983068 SHS982680:SHS983068 RXW982680:RXW983068 ROA982680:ROA983068 REE982680:REE983068 QUI982680:QUI983068 QKM982680:QKM983068 QAQ982680:QAQ983068 PQU982680:PQU983068 PGY982680:PGY983068 OXC982680:OXC983068 ONG982680:ONG983068 ODK982680:ODK983068 NTO982680:NTO983068 NJS982680:NJS983068 MZW982680:MZW983068 MQA982680:MQA983068 MGE982680:MGE983068 LWI982680:LWI983068 LMM982680:LMM983068 LCQ982680:LCQ983068 KSU982680:KSU983068 KIY982680:KIY983068 JZC982680:JZC983068 JPG982680:JPG983068 JFK982680:JFK983068 IVO982680:IVO983068 ILS982680:ILS983068 IBW982680:IBW983068 HSA982680:HSA983068 HIE982680:HIE983068 GYI982680:GYI983068 GOM982680:GOM983068 GEQ982680:GEQ983068 FUU982680:FUU983068 FKY982680:FKY983068 FBC982680:FBC983068 ERG982680:ERG983068 EHK982680:EHK983068 DXO982680:DXO983068 DNS982680:DNS983068 DDW982680:DDW983068 CUA982680:CUA983068 CKE982680:CKE983068 CAI982680:CAI983068 BQM982680:BQM983068 BGQ982680:BGQ983068 AWU982680:AWU983068 AMY982680:AMY983068 ADC982680:ADC983068 TG982680:TG983068 JK982680:JK983068 O982680:O983068 WVW917144:WVW917532 WMA917144:WMA917532 WCE917144:WCE917532 VSI917144:VSI917532 VIM917144:VIM917532 UYQ917144:UYQ917532 UOU917144:UOU917532 UEY917144:UEY917532 TVC917144:TVC917532 TLG917144:TLG917532 TBK917144:TBK917532 SRO917144:SRO917532 SHS917144:SHS917532 RXW917144:RXW917532 ROA917144:ROA917532 REE917144:REE917532 QUI917144:QUI917532 QKM917144:QKM917532 QAQ917144:QAQ917532 PQU917144:PQU917532 PGY917144:PGY917532 OXC917144:OXC917532 ONG917144:ONG917532 ODK917144:ODK917532 NTO917144:NTO917532 NJS917144:NJS917532 MZW917144:MZW917532 MQA917144:MQA917532 MGE917144:MGE917532 LWI917144:LWI917532 LMM917144:LMM917532 LCQ917144:LCQ917532 KSU917144:KSU917532 KIY917144:KIY917532 JZC917144:JZC917532 JPG917144:JPG917532 JFK917144:JFK917532 IVO917144:IVO917532 ILS917144:ILS917532 IBW917144:IBW917532 HSA917144:HSA917532 HIE917144:HIE917532 GYI917144:GYI917532 GOM917144:GOM917532 GEQ917144:GEQ917532 FUU917144:FUU917532 FKY917144:FKY917532 FBC917144:FBC917532 ERG917144:ERG917532 EHK917144:EHK917532 DXO917144:DXO917532 DNS917144:DNS917532 DDW917144:DDW917532 CUA917144:CUA917532 CKE917144:CKE917532 CAI917144:CAI917532 BQM917144:BQM917532 BGQ917144:BGQ917532 AWU917144:AWU917532 AMY917144:AMY917532 ADC917144:ADC917532 TG917144:TG917532 JK917144:JK917532 O917144:O917532 WVW851608:WVW851996 WMA851608:WMA851996 WCE851608:WCE851996 VSI851608:VSI851996 VIM851608:VIM851996 UYQ851608:UYQ851996 UOU851608:UOU851996 UEY851608:UEY851996 TVC851608:TVC851996 TLG851608:TLG851996 TBK851608:TBK851996 SRO851608:SRO851996 SHS851608:SHS851996 RXW851608:RXW851996 ROA851608:ROA851996 REE851608:REE851996 QUI851608:QUI851996 QKM851608:QKM851996 QAQ851608:QAQ851996 PQU851608:PQU851996 PGY851608:PGY851996 OXC851608:OXC851996 ONG851608:ONG851996 ODK851608:ODK851996 NTO851608:NTO851996 NJS851608:NJS851996 MZW851608:MZW851996 MQA851608:MQA851996 MGE851608:MGE851996 LWI851608:LWI851996 LMM851608:LMM851996 LCQ851608:LCQ851996 KSU851608:KSU851996 KIY851608:KIY851996 JZC851608:JZC851996 JPG851608:JPG851996 JFK851608:JFK851996 IVO851608:IVO851996 ILS851608:ILS851996 IBW851608:IBW851996 HSA851608:HSA851996 HIE851608:HIE851996 GYI851608:GYI851996 GOM851608:GOM851996 GEQ851608:GEQ851996 FUU851608:FUU851996 FKY851608:FKY851996 FBC851608:FBC851996 ERG851608:ERG851996 EHK851608:EHK851996 DXO851608:DXO851996 DNS851608:DNS851996 DDW851608:DDW851996 CUA851608:CUA851996 CKE851608:CKE851996 CAI851608:CAI851996 BQM851608:BQM851996 BGQ851608:BGQ851996 AWU851608:AWU851996 AMY851608:AMY851996 ADC851608:ADC851996 TG851608:TG851996 JK851608:JK851996 O851608:O851996 WVW786072:WVW786460 WMA786072:WMA786460 WCE786072:WCE786460 VSI786072:VSI786460 VIM786072:VIM786460 UYQ786072:UYQ786460 UOU786072:UOU786460 UEY786072:UEY786460 TVC786072:TVC786460 TLG786072:TLG786460 TBK786072:TBK786460 SRO786072:SRO786460 SHS786072:SHS786460 RXW786072:RXW786460 ROA786072:ROA786460 REE786072:REE786460 QUI786072:QUI786460 QKM786072:QKM786460 QAQ786072:QAQ786460 PQU786072:PQU786460 PGY786072:PGY786460 OXC786072:OXC786460 ONG786072:ONG786460 ODK786072:ODK786460 NTO786072:NTO786460 NJS786072:NJS786460 MZW786072:MZW786460 MQA786072:MQA786460 MGE786072:MGE786460 LWI786072:LWI786460 LMM786072:LMM786460 LCQ786072:LCQ786460 KSU786072:KSU786460 KIY786072:KIY786460 JZC786072:JZC786460 JPG786072:JPG786460 JFK786072:JFK786460 IVO786072:IVO786460 ILS786072:ILS786460 IBW786072:IBW786460 HSA786072:HSA786460 HIE786072:HIE786460 GYI786072:GYI786460 GOM786072:GOM786460 GEQ786072:GEQ786460 FUU786072:FUU786460 FKY786072:FKY786460 FBC786072:FBC786460 ERG786072:ERG786460 EHK786072:EHK786460 DXO786072:DXO786460 DNS786072:DNS786460 DDW786072:DDW786460 CUA786072:CUA786460 CKE786072:CKE786460 CAI786072:CAI786460 BQM786072:BQM786460 BGQ786072:BGQ786460 AWU786072:AWU786460 AMY786072:AMY786460 ADC786072:ADC786460 TG786072:TG786460 JK786072:JK786460 O786072:O786460 WVW720536:WVW720924 WMA720536:WMA720924 WCE720536:WCE720924 VSI720536:VSI720924 VIM720536:VIM720924 UYQ720536:UYQ720924 UOU720536:UOU720924 UEY720536:UEY720924 TVC720536:TVC720924 TLG720536:TLG720924 TBK720536:TBK720924 SRO720536:SRO720924 SHS720536:SHS720924 RXW720536:RXW720924 ROA720536:ROA720924 REE720536:REE720924 QUI720536:QUI720924 QKM720536:QKM720924 QAQ720536:QAQ720924 PQU720536:PQU720924 PGY720536:PGY720924 OXC720536:OXC720924 ONG720536:ONG720924 ODK720536:ODK720924 NTO720536:NTO720924 NJS720536:NJS720924 MZW720536:MZW720924 MQA720536:MQA720924 MGE720536:MGE720924 LWI720536:LWI720924 LMM720536:LMM720924 LCQ720536:LCQ720924 KSU720536:KSU720924 KIY720536:KIY720924 JZC720536:JZC720924 JPG720536:JPG720924 JFK720536:JFK720924 IVO720536:IVO720924 ILS720536:ILS720924 IBW720536:IBW720924 HSA720536:HSA720924 HIE720536:HIE720924 GYI720536:GYI720924 GOM720536:GOM720924 GEQ720536:GEQ720924 FUU720536:FUU720924 FKY720536:FKY720924 FBC720536:FBC720924 ERG720536:ERG720924 EHK720536:EHK720924 DXO720536:DXO720924 DNS720536:DNS720924 DDW720536:DDW720924 CUA720536:CUA720924 CKE720536:CKE720924 CAI720536:CAI720924 BQM720536:BQM720924 BGQ720536:BGQ720924 AWU720536:AWU720924 AMY720536:AMY720924 ADC720536:ADC720924 TG720536:TG720924 JK720536:JK720924 O720536:O720924 WVW655000:WVW655388 WMA655000:WMA655388 WCE655000:WCE655388 VSI655000:VSI655388 VIM655000:VIM655388 UYQ655000:UYQ655388 UOU655000:UOU655388 UEY655000:UEY655388 TVC655000:TVC655388 TLG655000:TLG655388 TBK655000:TBK655388 SRO655000:SRO655388 SHS655000:SHS655388 RXW655000:RXW655388 ROA655000:ROA655388 REE655000:REE655388 QUI655000:QUI655388 QKM655000:QKM655388 QAQ655000:QAQ655388 PQU655000:PQU655388 PGY655000:PGY655388 OXC655000:OXC655388 ONG655000:ONG655388 ODK655000:ODK655388 NTO655000:NTO655388 NJS655000:NJS655388 MZW655000:MZW655388 MQA655000:MQA655388 MGE655000:MGE655388 LWI655000:LWI655388 LMM655000:LMM655388 LCQ655000:LCQ655388 KSU655000:KSU655388 KIY655000:KIY655388 JZC655000:JZC655388 JPG655000:JPG655388 JFK655000:JFK655388 IVO655000:IVO655388 ILS655000:ILS655388 IBW655000:IBW655388 HSA655000:HSA655388 HIE655000:HIE655388 GYI655000:GYI655388 GOM655000:GOM655388 GEQ655000:GEQ655388 FUU655000:FUU655388 FKY655000:FKY655388 FBC655000:FBC655388 ERG655000:ERG655388 EHK655000:EHK655388 DXO655000:DXO655388 DNS655000:DNS655388 DDW655000:DDW655388 CUA655000:CUA655388 CKE655000:CKE655388 CAI655000:CAI655388 BQM655000:BQM655388 BGQ655000:BGQ655388 AWU655000:AWU655388 AMY655000:AMY655388 ADC655000:ADC655388 TG655000:TG655388 JK655000:JK655388 O655000:O655388 WVW589464:WVW589852 WMA589464:WMA589852 WCE589464:WCE589852 VSI589464:VSI589852 VIM589464:VIM589852 UYQ589464:UYQ589852 UOU589464:UOU589852 UEY589464:UEY589852 TVC589464:TVC589852 TLG589464:TLG589852 TBK589464:TBK589852 SRO589464:SRO589852 SHS589464:SHS589852 RXW589464:RXW589852 ROA589464:ROA589852 REE589464:REE589852 QUI589464:QUI589852 QKM589464:QKM589852 QAQ589464:QAQ589852 PQU589464:PQU589852 PGY589464:PGY589852 OXC589464:OXC589852 ONG589464:ONG589852 ODK589464:ODK589852 NTO589464:NTO589852 NJS589464:NJS589852 MZW589464:MZW589852 MQA589464:MQA589852 MGE589464:MGE589852 LWI589464:LWI589852 LMM589464:LMM589852 LCQ589464:LCQ589852 KSU589464:KSU589852 KIY589464:KIY589852 JZC589464:JZC589852 JPG589464:JPG589852 JFK589464:JFK589852 IVO589464:IVO589852 ILS589464:ILS589852 IBW589464:IBW589852 HSA589464:HSA589852 HIE589464:HIE589852 GYI589464:GYI589852 GOM589464:GOM589852 GEQ589464:GEQ589852 FUU589464:FUU589852 FKY589464:FKY589852 FBC589464:FBC589852 ERG589464:ERG589852 EHK589464:EHK589852 DXO589464:DXO589852 DNS589464:DNS589852 DDW589464:DDW589852 CUA589464:CUA589852 CKE589464:CKE589852 CAI589464:CAI589852 BQM589464:BQM589852 BGQ589464:BGQ589852 AWU589464:AWU589852 AMY589464:AMY589852 ADC589464:ADC589852 TG589464:TG589852 JK589464:JK589852 O589464:O589852 WVW523928:WVW524316 WMA523928:WMA524316 WCE523928:WCE524316 VSI523928:VSI524316 VIM523928:VIM524316 UYQ523928:UYQ524316 UOU523928:UOU524316 UEY523928:UEY524316 TVC523928:TVC524316 TLG523928:TLG524316 TBK523928:TBK524316 SRO523928:SRO524316 SHS523928:SHS524316 RXW523928:RXW524316 ROA523928:ROA524316 REE523928:REE524316 QUI523928:QUI524316 QKM523928:QKM524316 QAQ523928:QAQ524316 PQU523928:PQU524316 PGY523928:PGY524316 OXC523928:OXC524316 ONG523928:ONG524316 ODK523928:ODK524316 NTO523928:NTO524316 NJS523928:NJS524316 MZW523928:MZW524316 MQA523928:MQA524316 MGE523928:MGE524316 LWI523928:LWI524316 LMM523928:LMM524316 LCQ523928:LCQ524316 KSU523928:KSU524316 KIY523928:KIY524316 JZC523928:JZC524316 JPG523928:JPG524316 JFK523928:JFK524316 IVO523928:IVO524316 ILS523928:ILS524316 IBW523928:IBW524316 HSA523928:HSA524316 HIE523928:HIE524316 GYI523928:GYI524316 GOM523928:GOM524316 GEQ523928:GEQ524316 FUU523928:FUU524316 FKY523928:FKY524316 FBC523928:FBC524316 ERG523928:ERG524316 EHK523928:EHK524316 DXO523928:DXO524316 DNS523928:DNS524316 DDW523928:DDW524316 CUA523928:CUA524316 CKE523928:CKE524316 CAI523928:CAI524316 BQM523928:BQM524316 BGQ523928:BGQ524316 AWU523928:AWU524316 AMY523928:AMY524316 ADC523928:ADC524316 TG523928:TG524316 JK523928:JK524316 O523928:O524316 WVW458392:WVW458780 WMA458392:WMA458780 WCE458392:WCE458780 VSI458392:VSI458780 VIM458392:VIM458780 UYQ458392:UYQ458780 UOU458392:UOU458780 UEY458392:UEY458780 TVC458392:TVC458780 TLG458392:TLG458780 TBK458392:TBK458780 SRO458392:SRO458780 SHS458392:SHS458780 RXW458392:RXW458780 ROA458392:ROA458780 REE458392:REE458780 QUI458392:QUI458780 QKM458392:QKM458780 QAQ458392:QAQ458780 PQU458392:PQU458780 PGY458392:PGY458780 OXC458392:OXC458780 ONG458392:ONG458780 ODK458392:ODK458780 NTO458392:NTO458780 NJS458392:NJS458780 MZW458392:MZW458780 MQA458392:MQA458780 MGE458392:MGE458780 LWI458392:LWI458780 LMM458392:LMM458780 LCQ458392:LCQ458780 KSU458392:KSU458780 KIY458392:KIY458780 JZC458392:JZC458780 JPG458392:JPG458780 JFK458392:JFK458780 IVO458392:IVO458780 ILS458392:ILS458780 IBW458392:IBW458780 HSA458392:HSA458780 HIE458392:HIE458780 GYI458392:GYI458780 GOM458392:GOM458780 GEQ458392:GEQ458780 FUU458392:FUU458780 FKY458392:FKY458780 FBC458392:FBC458780 ERG458392:ERG458780 EHK458392:EHK458780 DXO458392:DXO458780 DNS458392:DNS458780 DDW458392:DDW458780 CUA458392:CUA458780 CKE458392:CKE458780 CAI458392:CAI458780 BQM458392:BQM458780 BGQ458392:BGQ458780 AWU458392:AWU458780 AMY458392:AMY458780 ADC458392:ADC458780 TG458392:TG458780 JK458392:JK458780 O458392:O458780 WVW392856:WVW393244 WMA392856:WMA393244 WCE392856:WCE393244 VSI392856:VSI393244 VIM392856:VIM393244 UYQ392856:UYQ393244 UOU392856:UOU393244 UEY392856:UEY393244 TVC392856:TVC393244 TLG392856:TLG393244 TBK392856:TBK393244 SRO392856:SRO393244 SHS392856:SHS393244 RXW392856:RXW393244 ROA392856:ROA393244 REE392856:REE393244 QUI392856:QUI393244 QKM392856:QKM393244 QAQ392856:QAQ393244 PQU392856:PQU393244 PGY392856:PGY393244 OXC392856:OXC393244 ONG392856:ONG393244 ODK392856:ODK393244 NTO392856:NTO393244 NJS392856:NJS393244 MZW392856:MZW393244 MQA392856:MQA393244 MGE392856:MGE393244 LWI392856:LWI393244 LMM392856:LMM393244 LCQ392856:LCQ393244 KSU392856:KSU393244 KIY392856:KIY393244 JZC392856:JZC393244 JPG392856:JPG393244 JFK392856:JFK393244 IVO392856:IVO393244 ILS392856:ILS393244 IBW392856:IBW393244 HSA392856:HSA393244 HIE392856:HIE393244 GYI392856:GYI393244 GOM392856:GOM393244 GEQ392856:GEQ393244 FUU392856:FUU393244 FKY392856:FKY393244 FBC392856:FBC393244 ERG392856:ERG393244 EHK392856:EHK393244 DXO392856:DXO393244 DNS392856:DNS393244 DDW392856:DDW393244 CUA392856:CUA393244 CKE392856:CKE393244 CAI392856:CAI393244 BQM392856:BQM393244 BGQ392856:BGQ393244 AWU392856:AWU393244 AMY392856:AMY393244 ADC392856:ADC393244 TG392856:TG393244 JK392856:JK393244 O392856:O393244 WVW327320:WVW327708 WMA327320:WMA327708 WCE327320:WCE327708 VSI327320:VSI327708 VIM327320:VIM327708 UYQ327320:UYQ327708 UOU327320:UOU327708 UEY327320:UEY327708 TVC327320:TVC327708 TLG327320:TLG327708 TBK327320:TBK327708 SRO327320:SRO327708 SHS327320:SHS327708 RXW327320:RXW327708 ROA327320:ROA327708 REE327320:REE327708 QUI327320:QUI327708 QKM327320:QKM327708 QAQ327320:QAQ327708 PQU327320:PQU327708 PGY327320:PGY327708 OXC327320:OXC327708 ONG327320:ONG327708 ODK327320:ODK327708 NTO327320:NTO327708 NJS327320:NJS327708 MZW327320:MZW327708 MQA327320:MQA327708 MGE327320:MGE327708 LWI327320:LWI327708 LMM327320:LMM327708 LCQ327320:LCQ327708 KSU327320:KSU327708 KIY327320:KIY327708 JZC327320:JZC327708 JPG327320:JPG327708 JFK327320:JFK327708 IVO327320:IVO327708 ILS327320:ILS327708 IBW327320:IBW327708 HSA327320:HSA327708 HIE327320:HIE327708 GYI327320:GYI327708 GOM327320:GOM327708 GEQ327320:GEQ327708 FUU327320:FUU327708 FKY327320:FKY327708 FBC327320:FBC327708 ERG327320:ERG327708 EHK327320:EHK327708 DXO327320:DXO327708 DNS327320:DNS327708 DDW327320:DDW327708 CUA327320:CUA327708 CKE327320:CKE327708 CAI327320:CAI327708 BQM327320:BQM327708 BGQ327320:BGQ327708 AWU327320:AWU327708 AMY327320:AMY327708 ADC327320:ADC327708 TG327320:TG327708 JK327320:JK327708 O327320:O327708 WVW261784:WVW262172 WMA261784:WMA262172 WCE261784:WCE262172 VSI261784:VSI262172 VIM261784:VIM262172 UYQ261784:UYQ262172 UOU261784:UOU262172 UEY261784:UEY262172 TVC261784:TVC262172 TLG261784:TLG262172 TBK261784:TBK262172 SRO261784:SRO262172 SHS261784:SHS262172 RXW261784:RXW262172 ROA261784:ROA262172 REE261784:REE262172 QUI261784:QUI262172 QKM261784:QKM262172 QAQ261784:QAQ262172 PQU261784:PQU262172 PGY261784:PGY262172 OXC261784:OXC262172 ONG261784:ONG262172 ODK261784:ODK262172 NTO261784:NTO262172 NJS261784:NJS262172 MZW261784:MZW262172 MQA261784:MQA262172 MGE261784:MGE262172 LWI261784:LWI262172 LMM261784:LMM262172 LCQ261784:LCQ262172 KSU261784:KSU262172 KIY261784:KIY262172 JZC261784:JZC262172 JPG261784:JPG262172 JFK261784:JFK262172 IVO261784:IVO262172 ILS261784:ILS262172 IBW261784:IBW262172 HSA261784:HSA262172 HIE261784:HIE262172 GYI261784:GYI262172 GOM261784:GOM262172 GEQ261784:GEQ262172 FUU261784:FUU262172 FKY261784:FKY262172 FBC261784:FBC262172 ERG261784:ERG262172 EHK261784:EHK262172 DXO261784:DXO262172 DNS261784:DNS262172 DDW261784:DDW262172 CUA261784:CUA262172 CKE261784:CKE262172 CAI261784:CAI262172 BQM261784:BQM262172 BGQ261784:BGQ262172 AWU261784:AWU262172 AMY261784:AMY262172 ADC261784:ADC262172 TG261784:TG262172 JK261784:JK262172 O261784:O262172 WVW196248:WVW196636 WMA196248:WMA196636 WCE196248:WCE196636 VSI196248:VSI196636 VIM196248:VIM196636 UYQ196248:UYQ196636 UOU196248:UOU196636 UEY196248:UEY196636 TVC196248:TVC196636 TLG196248:TLG196636 TBK196248:TBK196636 SRO196248:SRO196636 SHS196248:SHS196636 RXW196248:RXW196636 ROA196248:ROA196636 REE196248:REE196636 QUI196248:QUI196636 QKM196248:QKM196636 QAQ196248:QAQ196636 PQU196248:PQU196636 PGY196248:PGY196636 OXC196248:OXC196636 ONG196248:ONG196636 ODK196248:ODK196636 NTO196248:NTO196636 NJS196248:NJS196636 MZW196248:MZW196636 MQA196248:MQA196636 MGE196248:MGE196636 LWI196248:LWI196636 LMM196248:LMM196636 LCQ196248:LCQ196636 KSU196248:KSU196636 KIY196248:KIY196636 JZC196248:JZC196636 JPG196248:JPG196636 JFK196248:JFK196636 IVO196248:IVO196636 ILS196248:ILS196636 IBW196248:IBW196636 HSA196248:HSA196636 HIE196248:HIE196636 GYI196248:GYI196636 GOM196248:GOM196636 GEQ196248:GEQ196636 FUU196248:FUU196636 FKY196248:FKY196636 FBC196248:FBC196636 ERG196248:ERG196636 EHK196248:EHK196636 DXO196248:DXO196636 DNS196248:DNS196636 DDW196248:DDW196636 CUA196248:CUA196636 CKE196248:CKE196636 CAI196248:CAI196636 BQM196248:BQM196636 BGQ196248:BGQ196636 AWU196248:AWU196636 AMY196248:AMY196636 ADC196248:ADC196636 TG196248:TG196636 JK196248:JK196636 O196248:O196636 WVW130712:WVW131100 WMA130712:WMA131100 WCE130712:WCE131100 VSI130712:VSI131100 VIM130712:VIM131100 UYQ130712:UYQ131100 UOU130712:UOU131100 UEY130712:UEY131100 TVC130712:TVC131100 TLG130712:TLG131100 TBK130712:TBK131100 SRO130712:SRO131100 SHS130712:SHS131100 RXW130712:RXW131100 ROA130712:ROA131100 REE130712:REE131100 QUI130712:QUI131100 QKM130712:QKM131100 QAQ130712:QAQ131100 PQU130712:PQU131100 PGY130712:PGY131100 OXC130712:OXC131100 ONG130712:ONG131100 ODK130712:ODK131100 NTO130712:NTO131100 NJS130712:NJS131100 MZW130712:MZW131100 MQA130712:MQA131100 MGE130712:MGE131100 LWI130712:LWI131100 LMM130712:LMM131100 LCQ130712:LCQ131100 KSU130712:KSU131100 KIY130712:KIY131100 JZC130712:JZC131100 JPG130712:JPG131100 JFK130712:JFK131100 IVO130712:IVO131100 ILS130712:ILS131100 IBW130712:IBW131100 HSA130712:HSA131100 HIE130712:HIE131100 GYI130712:GYI131100 GOM130712:GOM131100 GEQ130712:GEQ131100 FUU130712:FUU131100 FKY130712:FKY131100 FBC130712:FBC131100 ERG130712:ERG131100 EHK130712:EHK131100 DXO130712:DXO131100 DNS130712:DNS131100 DDW130712:DDW131100 CUA130712:CUA131100 CKE130712:CKE131100 CAI130712:CAI131100 BQM130712:BQM131100 BGQ130712:BGQ131100 AWU130712:AWU131100 AMY130712:AMY131100 ADC130712:ADC131100 TG130712:TG131100 JK130712:JK131100 O130712:O131100 WVW65176:WVW65564 WMA65176:WMA65564 WCE65176:WCE65564 VSI65176:VSI65564 VIM65176:VIM65564 UYQ65176:UYQ65564 UOU65176:UOU65564 UEY65176:UEY65564 TVC65176:TVC65564 TLG65176:TLG65564 TBK65176:TBK65564 SRO65176:SRO65564 SHS65176:SHS65564 RXW65176:RXW65564 ROA65176:ROA65564 REE65176:REE65564 QUI65176:QUI65564 QKM65176:QKM65564 QAQ65176:QAQ65564 PQU65176:PQU65564 PGY65176:PGY65564 OXC65176:OXC65564 ONG65176:ONG65564 ODK65176:ODK65564 NTO65176:NTO65564 NJS65176:NJS65564 MZW65176:MZW65564 MQA65176:MQA65564 MGE65176:MGE65564 LWI65176:LWI65564 LMM65176:LMM65564 LCQ65176:LCQ65564 KSU65176:KSU65564 KIY65176:KIY65564 JZC65176:JZC65564 JPG65176:JPG65564 JFK65176:JFK65564 IVO65176:IVO65564 ILS65176:ILS65564 IBW65176:IBW65564 HSA65176:HSA65564 HIE65176:HIE65564 GYI65176:GYI65564 GOM65176:GOM65564 GEQ65176:GEQ65564 FUU65176:FUU65564 FKY65176:FKY65564 FBC65176:FBC65564 ERG65176:ERG65564 EHK65176:EHK65564 DXO65176:DXO65564 DNS65176:DNS65564 DDW65176:DDW65564 CUA65176:CUA65564 CKE65176:CKE65564 CAI65176:CAI65564 BQM65176:BQM65564 BGQ65176:BGQ65564 AWU65176:AWU65564 AMY65176:AMY65564 ADC65176:ADC65564 TG65176:TG65564 JK65176:JK65564 O65176:O65564 WVW15:WVW28 WMA15:WMA28 WCE15:WCE28 VSI15:VSI28 VIM15:VIM28 UYQ15:UYQ28 UOU15:UOU28 UEY15:UEY28 TVC15:TVC28 TLG15:TLG28 TBK15:TBK28 SRO15:SRO28 SHS15:SHS28 RXW15:RXW28 ROA15:ROA28 REE15:REE28 QUI15:QUI28 QKM15:QKM28 QAQ15:QAQ28 PQU15:PQU28 PGY15:PGY28 OXC15:OXC28 ONG15:ONG28 ODK15:ODK28 NTO15:NTO28 NJS15:NJS28 MZW15:MZW28 MQA15:MQA28 MGE15:MGE28 LWI15:LWI28 LMM15:LMM28 LCQ15:LCQ28 KSU15:KSU28 KIY15:KIY28 JZC15:JZC28 JPG15:JPG28 JFK15:JFK28 IVO15:IVO28 ILS15:ILS28 IBW15:IBW28 HSA15:HSA28 HIE15:HIE28 GYI15:GYI28 GOM15:GOM28 GEQ15:GEQ28 FUU15:FUU28 FKY15:FKY28 FBC15:FBC28 ERG15:ERG28 EHK15:EHK28 DXO15:DXO28 DNS15:DNS28 DDW15:DDW28 CUA15:CUA28 CKE15:CKE28 CAI15:CAI28 BQM15:BQM28 BGQ15:BGQ28 AWU15:AWU28 AMY15:AMY28 ADC15:ADC28 TG15:TG28 JK15:JK28 O15:O28 WVX983066:WVX983068 WMB983066:WMB983068 WCF983066:WCF983068 VSJ983066:VSJ983068 VIN983066:VIN983068 UYR983066:UYR983068 UOV983066:UOV983068 UEZ983066:UEZ983068 TVD983066:TVD983068 TLH983066:TLH983068 TBL983066:TBL983068 SRP983066:SRP983068 SHT983066:SHT983068 RXX983066:RXX983068 ROB983066:ROB983068 REF983066:REF983068 QUJ983066:QUJ983068 QKN983066:QKN983068 QAR983066:QAR983068 PQV983066:PQV983068 PGZ983066:PGZ983068 OXD983066:OXD983068 ONH983066:ONH983068 ODL983066:ODL983068 NTP983066:NTP983068 NJT983066:NJT983068 MZX983066:MZX983068 MQB983066:MQB983068 MGF983066:MGF983068 LWJ983066:LWJ983068 LMN983066:LMN983068 LCR983066:LCR983068 KSV983066:KSV983068 KIZ983066:KIZ983068 JZD983066:JZD983068 JPH983066:JPH983068 JFL983066:JFL983068 IVP983066:IVP983068 ILT983066:ILT983068 IBX983066:IBX983068 HSB983066:HSB983068 HIF983066:HIF983068 GYJ983066:GYJ983068 GON983066:GON983068 GER983066:GER983068 FUV983066:FUV983068 FKZ983066:FKZ983068 FBD983066:FBD983068 ERH983066:ERH983068 EHL983066:EHL983068 DXP983066:DXP983068 DNT983066:DNT983068 DDX983066:DDX983068 CUB983066:CUB983068 CKF983066:CKF983068 CAJ983066:CAJ983068 BQN983066:BQN983068 BGR983066:BGR983068 AWV983066:AWV983068 AMZ983066:AMZ983068 ADD983066:ADD983068 TH983066:TH983068 JL983066:JL983068 P983066:P983068 WVX917530:WVX917532 WMB917530:WMB917532 WCF917530:WCF917532 VSJ917530:VSJ917532 VIN917530:VIN917532 UYR917530:UYR917532 UOV917530:UOV917532 UEZ917530:UEZ917532 TVD917530:TVD917532 TLH917530:TLH917532 TBL917530:TBL917532 SRP917530:SRP917532 SHT917530:SHT917532 RXX917530:RXX917532 ROB917530:ROB917532 REF917530:REF917532 QUJ917530:QUJ917532 QKN917530:QKN917532 QAR917530:QAR917532 PQV917530:PQV917532 PGZ917530:PGZ917532 OXD917530:OXD917532 ONH917530:ONH917532 ODL917530:ODL917532 NTP917530:NTP917532 NJT917530:NJT917532 MZX917530:MZX917532 MQB917530:MQB917532 MGF917530:MGF917532 LWJ917530:LWJ917532 LMN917530:LMN917532 LCR917530:LCR917532 KSV917530:KSV917532 KIZ917530:KIZ917532 JZD917530:JZD917532 JPH917530:JPH917532 JFL917530:JFL917532 IVP917530:IVP917532 ILT917530:ILT917532 IBX917530:IBX917532 HSB917530:HSB917532 HIF917530:HIF917532 GYJ917530:GYJ917532 GON917530:GON917532 GER917530:GER917532 FUV917530:FUV917532 FKZ917530:FKZ917532 FBD917530:FBD917532 ERH917530:ERH917532 EHL917530:EHL917532 DXP917530:DXP917532 DNT917530:DNT917532 DDX917530:DDX917532 CUB917530:CUB917532 CKF917530:CKF917532 CAJ917530:CAJ917532 BQN917530:BQN917532 BGR917530:BGR917532 AWV917530:AWV917532 AMZ917530:AMZ917532 ADD917530:ADD917532 TH917530:TH917532 JL917530:JL917532 P917530:P917532 WVX851994:WVX851996 WMB851994:WMB851996 WCF851994:WCF851996 VSJ851994:VSJ851996 VIN851994:VIN851996 UYR851994:UYR851996 UOV851994:UOV851996 UEZ851994:UEZ851996 TVD851994:TVD851996 TLH851994:TLH851996 TBL851994:TBL851996 SRP851994:SRP851996 SHT851994:SHT851996 RXX851994:RXX851996 ROB851994:ROB851996 REF851994:REF851996 QUJ851994:QUJ851996 QKN851994:QKN851996 QAR851994:QAR851996 PQV851994:PQV851996 PGZ851994:PGZ851996 OXD851994:OXD851996 ONH851994:ONH851996 ODL851994:ODL851996 NTP851994:NTP851996 NJT851994:NJT851996 MZX851994:MZX851996 MQB851994:MQB851996 MGF851994:MGF851996 LWJ851994:LWJ851996 LMN851994:LMN851996 LCR851994:LCR851996 KSV851994:KSV851996 KIZ851994:KIZ851996 JZD851994:JZD851996 JPH851994:JPH851996 JFL851994:JFL851996 IVP851994:IVP851996 ILT851994:ILT851996 IBX851994:IBX851996 HSB851994:HSB851996 HIF851994:HIF851996 GYJ851994:GYJ851996 GON851994:GON851996 GER851994:GER851996 FUV851994:FUV851996 FKZ851994:FKZ851996 FBD851994:FBD851996 ERH851994:ERH851996 EHL851994:EHL851996 DXP851994:DXP851996 DNT851994:DNT851996 DDX851994:DDX851996 CUB851994:CUB851996 CKF851994:CKF851996 CAJ851994:CAJ851996 BQN851994:BQN851996 BGR851994:BGR851996 AWV851994:AWV851996 AMZ851994:AMZ851996 ADD851994:ADD851996 TH851994:TH851996 JL851994:JL851996 P851994:P851996 WVX786458:WVX786460 WMB786458:WMB786460 WCF786458:WCF786460 VSJ786458:VSJ786460 VIN786458:VIN786460 UYR786458:UYR786460 UOV786458:UOV786460 UEZ786458:UEZ786460 TVD786458:TVD786460 TLH786458:TLH786460 TBL786458:TBL786460 SRP786458:SRP786460 SHT786458:SHT786460 RXX786458:RXX786460 ROB786458:ROB786460 REF786458:REF786460 QUJ786458:QUJ786460 QKN786458:QKN786460 QAR786458:QAR786460 PQV786458:PQV786460 PGZ786458:PGZ786460 OXD786458:OXD786460 ONH786458:ONH786460 ODL786458:ODL786460 NTP786458:NTP786460 NJT786458:NJT786460 MZX786458:MZX786460 MQB786458:MQB786460 MGF786458:MGF786460 LWJ786458:LWJ786460 LMN786458:LMN786460 LCR786458:LCR786460 KSV786458:KSV786460 KIZ786458:KIZ786460 JZD786458:JZD786460 JPH786458:JPH786460 JFL786458:JFL786460 IVP786458:IVP786460 ILT786458:ILT786460 IBX786458:IBX786460 HSB786458:HSB786460 HIF786458:HIF786460 GYJ786458:GYJ786460 GON786458:GON786460 GER786458:GER786460 FUV786458:FUV786460 FKZ786458:FKZ786460 FBD786458:FBD786460 ERH786458:ERH786460 EHL786458:EHL786460 DXP786458:DXP786460 DNT786458:DNT786460 DDX786458:DDX786460 CUB786458:CUB786460 CKF786458:CKF786460 CAJ786458:CAJ786460 BQN786458:BQN786460 BGR786458:BGR786460 AWV786458:AWV786460 AMZ786458:AMZ786460 ADD786458:ADD786460 TH786458:TH786460 JL786458:JL786460 P786458:P786460 WVX720922:WVX720924 WMB720922:WMB720924 WCF720922:WCF720924 VSJ720922:VSJ720924 VIN720922:VIN720924 UYR720922:UYR720924 UOV720922:UOV720924 UEZ720922:UEZ720924 TVD720922:TVD720924 TLH720922:TLH720924 TBL720922:TBL720924 SRP720922:SRP720924 SHT720922:SHT720924 RXX720922:RXX720924 ROB720922:ROB720924 REF720922:REF720924 QUJ720922:QUJ720924 QKN720922:QKN720924 QAR720922:QAR720924 PQV720922:PQV720924 PGZ720922:PGZ720924 OXD720922:OXD720924 ONH720922:ONH720924 ODL720922:ODL720924 NTP720922:NTP720924 NJT720922:NJT720924 MZX720922:MZX720924 MQB720922:MQB720924 MGF720922:MGF720924 LWJ720922:LWJ720924 LMN720922:LMN720924 LCR720922:LCR720924 KSV720922:KSV720924 KIZ720922:KIZ720924 JZD720922:JZD720924 JPH720922:JPH720924 JFL720922:JFL720924 IVP720922:IVP720924 ILT720922:ILT720924 IBX720922:IBX720924 HSB720922:HSB720924 HIF720922:HIF720924 GYJ720922:GYJ720924 GON720922:GON720924 GER720922:GER720924 FUV720922:FUV720924 FKZ720922:FKZ720924 FBD720922:FBD720924 ERH720922:ERH720924 EHL720922:EHL720924 DXP720922:DXP720924 DNT720922:DNT720924 DDX720922:DDX720924 CUB720922:CUB720924 CKF720922:CKF720924 CAJ720922:CAJ720924 BQN720922:BQN720924 BGR720922:BGR720924 AWV720922:AWV720924 AMZ720922:AMZ720924 ADD720922:ADD720924 TH720922:TH720924 JL720922:JL720924 P720922:P720924 WVX655386:WVX655388 WMB655386:WMB655388 WCF655386:WCF655388 VSJ655386:VSJ655388 VIN655386:VIN655388 UYR655386:UYR655388 UOV655386:UOV655388 UEZ655386:UEZ655388 TVD655386:TVD655388 TLH655386:TLH655388 TBL655386:TBL655388 SRP655386:SRP655388 SHT655386:SHT655388 RXX655386:RXX655388 ROB655386:ROB655388 REF655386:REF655388 QUJ655386:QUJ655388 QKN655386:QKN655388 QAR655386:QAR655388 PQV655386:PQV655388 PGZ655386:PGZ655388 OXD655386:OXD655388 ONH655386:ONH655388 ODL655386:ODL655388 NTP655386:NTP655388 NJT655386:NJT655388 MZX655386:MZX655388 MQB655386:MQB655388 MGF655386:MGF655388 LWJ655386:LWJ655388 LMN655386:LMN655388 LCR655386:LCR655388 KSV655386:KSV655388 KIZ655386:KIZ655388 JZD655386:JZD655388 JPH655386:JPH655388 JFL655386:JFL655388 IVP655386:IVP655388 ILT655386:ILT655388 IBX655386:IBX655388 HSB655386:HSB655388 HIF655386:HIF655388 GYJ655386:GYJ655388 GON655386:GON655388 GER655386:GER655388 FUV655386:FUV655388 FKZ655386:FKZ655388 FBD655386:FBD655388 ERH655386:ERH655388 EHL655386:EHL655388 DXP655386:DXP655388 DNT655386:DNT655388 DDX655386:DDX655388 CUB655386:CUB655388 CKF655386:CKF655388 CAJ655386:CAJ655388 BQN655386:BQN655388 BGR655386:BGR655388 AWV655386:AWV655388 AMZ655386:AMZ655388 ADD655386:ADD655388 TH655386:TH655388 JL655386:JL655388 P655386:P655388 WVX589850:WVX589852 WMB589850:WMB589852 WCF589850:WCF589852 VSJ589850:VSJ589852 VIN589850:VIN589852 UYR589850:UYR589852 UOV589850:UOV589852 UEZ589850:UEZ589852 TVD589850:TVD589852 TLH589850:TLH589852 TBL589850:TBL589852 SRP589850:SRP589852 SHT589850:SHT589852 RXX589850:RXX589852 ROB589850:ROB589852 REF589850:REF589852 QUJ589850:QUJ589852 QKN589850:QKN589852 QAR589850:QAR589852 PQV589850:PQV589852 PGZ589850:PGZ589852 OXD589850:OXD589852 ONH589850:ONH589852 ODL589850:ODL589852 NTP589850:NTP589852 NJT589850:NJT589852 MZX589850:MZX589852 MQB589850:MQB589852 MGF589850:MGF589852 LWJ589850:LWJ589852 LMN589850:LMN589852 LCR589850:LCR589852 KSV589850:KSV589852 KIZ589850:KIZ589852 JZD589850:JZD589852 JPH589850:JPH589852 JFL589850:JFL589852 IVP589850:IVP589852 ILT589850:ILT589852 IBX589850:IBX589852 HSB589850:HSB589852 HIF589850:HIF589852 GYJ589850:GYJ589852 GON589850:GON589852 GER589850:GER589852 FUV589850:FUV589852 FKZ589850:FKZ589852 FBD589850:FBD589852 ERH589850:ERH589852 EHL589850:EHL589852 DXP589850:DXP589852 DNT589850:DNT589852 DDX589850:DDX589852 CUB589850:CUB589852 CKF589850:CKF589852 CAJ589850:CAJ589852 BQN589850:BQN589852 BGR589850:BGR589852 AWV589850:AWV589852 AMZ589850:AMZ589852 ADD589850:ADD589852 TH589850:TH589852 JL589850:JL589852 P589850:P589852 WVX524314:WVX524316 WMB524314:WMB524316 WCF524314:WCF524316 VSJ524314:VSJ524316 VIN524314:VIN524316 UYR524314:UYR524316 UOV524314:UOV524316 UEZ524314:UEZ524316 TVD524314:TVD524316 TLH524314:TLH524316 TBL524314:TBL524316 SRP524314:SRP524316 SHT524314:SHT524316 RXX524314:RXX524316 ROB524314:ROB524316 REF524314:REF524316 QUJ524314:QUJ524316 QKN524314:QKN524316 QAR524314:QAR524316 PQV524314:PQV524316 PGZ524314:PGZ524316 OXD524314:OXD524316 ONH524314:ONH524316 ODL524314:ODL524316 NTP524314:NTP524316 NJT524314:NJT524316 MZX524314:MZX524316 MQB524314:MQB524316 MGF524314:MGF524316 LWJ524314:LWJ524316 LMN524314:LMN524316 LCR524314:LCR524316 KSV524314:KSV524316 KIZ524314:KIZ524316 JZD524314:JZD524316 JPH524314:JPH524316 JFL524314:JFL524316 IVP524314:IVP524316 ILT524314:ILT524316 IBX524314:IBX524316 HSB524314:HSB524316 HIF524314:HIF524316 GYJ524314:GYJ524316 GON524314:GON524316 GER524314:GER524316 FUV524314:FUV524316 FKZ524314:FKZ524316 FBD524314:FBD524316 ERH524314:ERH524316 EHL524314:EHL524316 DXP524314:DXP524316 DNT524314:DNT524316 DDX524314:DDX524316 CUB524314:CUB524316 CKF524314:CKF524316 CAJ524314:CAJ524316 BQN524314:BQN524316 BGR524314:BGR524316 AWV524314:AWV524316 AMZ524314:AMZ524316 ADD524314:ADD524316 TH524314:TH524316 JL524314:JL524316 P524314:P524316 WVX458778:WVX458780 WMB458778:WMB458780 WCF458778:WCF458780 VSJ458778:VSJ458780 VIN458778:VIN458780 UYR458778:UYR458780 UOV458778:UOV458780 UEZ458778:UEZ458780 TVD458778:TVD458780 TLH458778:TLH458780 TBL458778:TBL458780 SRP458778:SRP458780 SHT458778:SHT458780 RXX458778:RXX458780 ROB458778:ROB458780 REF458778:REF458780 QUJ458778:QUJ458780 QKN458778:QKN458780 QAR458778:QAR458780 PQV458778:PQV458780 PGZ458778:PGZ458780 OXD458778:OXD458780 ONH458778:ONH458780 ODL458778:ODL458780 NTP458778:NTP458780 NJT458778:NJT458780 MZX458778:MZX458780 MQB458778:MQB458780 MGF458778:MGF458780 LWJ458778:LWJ458780 LMN458778:LMN458780 LCR458778:LCR458780 KSV458778:KSV458780 KIZ458778:KIZ458780 JZD458778:JZD458780 JPH458778:JPH458780 JFL458778:JFL458780 IVP458778:IVP458780 ILT458778:ILT458780 IBX458778:IBX458780 HSB458778:HSB458780 HIF458778:HIF458780 GYJ458778:GYJ458780 GON458778:GON458780 GER458778:GER458780 FUV458778:FUV458780 FKZ458778:FKZ458780 FBD458778:FBD458780 ERH458778:ERH458780 EHL458778:EHL458780 DXP458778:DXP458780 DNT458778:DNT458780 DDX458778:DDX458780 CUB458778:CUB458780 CKF458778:CKF458780 CAJ458778:CAJ458780 BQN458778:BQN458780 BGR458778:BGR458780 AWV458778:AWV458780 AMZ458778:AMZ458780 ADD458778:ADD458780 TH458778:TH458780 JL458778:JL458780 P458778:P458780 WVX393242:WVX393244 WMB393242:WMB393244 WCF393242:WCF393244 VSJ393242:VSJ393244 VIN393242:VIN393244 UYR393242:UYR393244 UOV393242:UOV393244 UEZ393242:UEZ393244 TVD393242:TVD393244 TLH393242:TLH393244 TBL393242:TBL393244 SRP393242:SRP393244 SHT393242:SHT393244 RXX393242:RXX393244 ROB393242:ROB393244 REF393242:REF393244 QUJ393242:QUJ393244 QKN393242:QKN393244 QAR393242:QAR393244 PQV393242:PQV393244 PGZ393242:PGZ393244 OXD393242:OXD393244 ONH393242:ONH393244 ODL393242:ODL393244 NTP393242:NTP393244 NJT393242:NJT393244 MZX393242:MZX393244 MQB393242:MQB393244 MGF393242:MGF393244 LWJ393242:LWJ393244 LMN393242:LMN393244 LCR393242:LCR393244 KSV393242:KSV393244 KIZ393242:KIZ393244 JZD393242:JZD393244 JPH393242:JPH393244 JFL393242:JFL393244 IVP393242:IVP393244 ILT393242:ILT393244 IBX393242:IBX393244 HSB393242:HSB393244 HIF393242:HIF393244 GYJ393242:GYJ393244 GON393242:GON393244 GER393242:GER393244 FUV393242:FUV393244 FKZ393242:FKZ393244 FBD393242:FBD393244 ERH393242:ERH393244 EHL393242:EHL393244 DXP393242:DXP393244 DNT393242:DNT393244 DDX393242:DDX393244 CUB393242:CUB393244 CKF393242:CKF393244 CAJ393242:CAJ393244 BQN393242:BQN393244 BGR393242:BGR393244 AWV393242:AWV393244 AMZ393242:AMZ393244 ADD393242:ADD393244 TH393242:TH393244 JL393242:JL393244 P393242:P393244 WVX327706:WVX327708 WMB327706:WMB327708 WCF327706:WCF327708 VSJ327706:VSJ327708 VIN327706:VIN327708 UYR327706:UYR327708 UOV327706:UOV327708 UEZ327706:UEZ327708 TVD327706:TVD327708 TLH327706:TLH327708 TBL327706:TBL327708 SRP327706:SRP327708 SHT327706:SHT327708 RXX327706:RXX327708 ROB327706:ROB327708 REF327706:REF327708 QUJ327706:QUJ327708 QKN327706:QKN327708 QAR327706:QAR327708 PQV327706:PQV327708 PGZ327706:PGZ327708 OXD327706:OXD327708 ONH327706:ONH327708 ODL327706:ODL327708 NTP327706:NTP327708 NJT327706:NJT327708 MZX327706:MZX327708 MQB327706:MQB327708 MGF327706:MGF327708 LWJ327706:LWJ327708 LMN327706:LMN327708 LCR327706:LCR327708 KSV327706:KSV327708 KIZ327706:KIZ327708 JZD327706:JZD327708 JPH327706:JPH327708 JFL327706:JFL327708 IVP327706:IVP327708 ILT327706:ILT327708 IBX327706:IBX327708 HSB327706:HSB327708 HIF327706:HIF327708 GYJ327706:GYJ327708 GON327706:GON327708 GER327706:GER327708 FUV327706:FUV327708 FKZ327706:FKZ327708 FBD327706:FBD327708 ERH327706:ERH327708 EHL327706:EHL327708 DXP327706:DXP327708 DNT327706:DNT327708 DDX327706:DDX327708 CUB327706:CUB327708 CKF327706:CKF327708 CAJ327706:CAJ327708 BQN327706:BQN327708 BGR327706:BGR327708 AWV327706:AWV327708 AMZ327706:AMZ327708 ADD327706:ADD327708 TH327706:TH327708 JL327706:JL327708 P327706:P327708 WVX262170:WVX262172 WMB262170:WMB262172 WCF262170:WCF262172 VSJ262170:VSJ262172 VIN262170:VIN262172 UYR262170:UYR262172 UOV262170:UOV262172 UEZ262170:UEZ262172 TVD262170:TVD262172 TLH262170:TLH262172 TBL262170:TBL262172 SRP262170:SRP262172 SHT262170:SHT262172 RXX262170:RXX262172 ROB262170:ROB262172 REF262170:REF262172 QUJ262170:QUJ262172 QKN262170:QKN262172 QAR262170:QAR262172 PQV262170:PQV262172 PGZ262170:PGZ262172 OXD262170:OXD262172 ONH262170:ONH262172 ODL262170:ODL262172 NTP262170:NTP262172 NJT262170:NJT262172 MZX262170:MZX262172 MQB262170:MQB262172 MGF262170:MGF262172 LWJ262170:LWJ262172 LMN262170:LMN262172 LCR262170:LCR262172 KSV262170:KSV262172 KIZ262170:KIZ262172 JZD262170:JZD262172 JPH262170:JPH262172 JFL262170:JFL262172 IVP262170:IVP262172 ILT262170:ILT262172 IBX262170:IBX262172 HSB262170:HSB262172 HIF262170:HIF262172 GYJ262170:GYJ262172 GON262170:GON262172 GER262170:GER262172 FUV262170:FUV262172 FKZ262170:FKZ262172 FBD262170:FBD262172 ERH262170:ERH262172 EHL262170:EHL262172 DXP262170:DXP262172 DNT262170:DNT262172 DDX262170:DDX262172 CUB262170:CUB262172 CKF262170:CKF262172 CAJ262170:CAJ262172 BQN262170:BQN262172 BGR262170:BGR262172 AWV262170:AWV262172 AMZ262170:AMZ262172 ADD262170:ADD262172 TH262170:TH262172 JL262170:JL262172 P262170:P262172 WVX196634:WVX196636 WMB196634:WMB196636 WCF196634:WCF196636 VSJ196634:VSJ196636 VIN196634:VIN196636 UYR196634:UYR196636 UOV196634:UOV196636 UEZ196634:UEZ196636 TVD196634:TVD196636 TLH196634:TLH196636 TBL196634:TBL196636 SRP196634:SRP196636 SHT196634:SHT196636 RXX196634:RXX196636 ROB196634:ROB196636 REF196634:REF196636 QUJ196634:QUJ196636 QKN196634:QKN196636 QAR196634:QAR196636 PQV196634:PQV196636 PGZ196634:PGZ196636 OXD196634:OXD196636 ONH196634:ONH196636 ODL196634:ODL196636 NTP196634:NTP196636 NJT196634:NJT196636 MZX196634:MZX196636 MQB196634:MQB196636 MGF196634:MGF196636 LWJ196634:LWJ196636 LMN196634:LMN196636 LCR196634:LCR196636 KSV196634:KSV196636 KIZ196634:KIZ196636 JZD196634:JZD196636 JPH196634:JPH196636 JFL196634:JFL196636 IVP196634:IVP196636 ILT196634:ILT196636 IBX196634:IBX196636 HSB196634:HSB196636 HIF196634:HIF196636 GYJ196634:GYJ196636 GON196634:GON196636 GER196634:GER196636 FUV196634:FUV196636 FKZ196634:FKZ196636 FBD196634:FBD196636 ERH196634:ERH196636 EHL196634:EHL196636 DXP196634:DXP196636 DNT196634:DNT196636 DDX196634:DDX196636 CUB196634:CUB196636 CKF196634:CKF196636 CAJ196634:CAJ196636 BQN196634:BQN196636 BGR196634:BGR196636 AWV196634:AWV196636 AMZ196634:AMZ196636 ADD196634:ADD196636 TH196634:TH196636 JL196634:JL196636 P196634:P196636 WVX131098:WVX131100 WMB131098:WMB131100 WCF131098:WCF131100 VSJ131098:VSJ131100 VIN131098:VIN131100 UYR131098:UYR131100 UOV131098:UOV131100 UEZ131098:UEZ131100 TVD131098:TVD131100 TLH131098:TLH131100 TBL131098:TBL131100 SRP131098:SRP131100 SHT131098:SHT131100 RXX131098:RXX131100 ROB131098:ROB131100 REF131098:REF131100 QUJ131098:QUJ131100 QKN131098:QKN131100 QAR131098:QAR131100 PQV131098:PQV131100 PGZ131098:PGZ131100 OXD131098:OXD131100 ONH131098:ONH131100 ODL131098:ODL131100 NTP131098:NTP131100 NJT131098:NJT131100 MZX131098:MZX131100 MQB131098:MQB131100 MGF131098:MGF131100 LWJ131098:LWJ131100 LMN131098:LMN131100 LCR131098:LCR131100 KSV131098:KSV131100 KIZ131098:KIZ131100 JZD131098:JZD131100 JPH131098:JPH131100 JFL131098:JFL131100 IVP131098:IVP131100 ILT131098:ILT131100 IBX131098:IBX131100 HSB131098:HSB131100 HIF131098:HIF131100 GYJ131098:GYJ131100 GON131098:GON131100 GER131098:GER131100 FUV131098:FUV131100 FKZ131098:FKZ131100 FBD131098:FBD131100 ERH131098:ERH131100 EHL131098:EHL131100 DXP131098:DXP131100 DNT131098:DNT131100 DDX131098:DDX131100 CUB131098:CUB131100 CKF131098:CKF131100 CAJ131098:CAJ131100 BQN131098:BQN131100 BGR131098:BGR131100 AWV131098:AWV131100 AMZ131098:AMZ131100 ADD131098:ADD131100 TH131098:TH131100 JL131098:JL131100 P131098:P131100 WVX65562:WVX65564 WMB65562:WMB65564 WCF65562:WCF65564 VSJ65562:VSJ65564 VIN65562:VIN65564 UYR65562:UYR65564 UOV65562:UOV65564 UEZ65562:UEZ65564 TVD65562:TVD65564 TLH65562:TLH65564 TBL65562:TBL65564 SRP65562:SRP65564 SHT65562:SHT65564 RXX65562:RXX65564 ROB65562:ROB65564 REF65562:REF65564 QUJ65562:QUJ65564 QKN65562:QKN65564 QAR65562:QAR65564 PQV65562:PQV65564 PGZ65562:PGZ65564 OXD65562:OXD65564 ONH65562:ONH65564 ODL65562:ODL65564 NTP65562:NTP65564 NJT65562:NJT65564 MZX65562:MZX65564 MQB65562:MQB65564 MGF65562:MGF65564 LWJ65562:LWJ65564 LMN65562:LMN65564 LCR65562:LCR65564 KSV65562:KSV65564 KIZ65562:KIZ65564 JZD65562:JZD65564 JPH65562:JPH65564 JFL65562:JFL65564 IVP65562:IVP65564 ILT65562:ILT65564 IBX65562:IBX65564 HSB65562:HSB65564 HIF65562:HIF65564 GYJ65562:GYJ65564 GON65562:GON65564 GER65562:GER65564 FUV65562:FUV65564 FKZ65562:FKZ65564 FBD65562:FBD65564 ERH65562:ERH65564 EHL65562:EHL65564 DXP65562:DXP65564 DNT65562:DNT65564 DDX65562:DDX65564 CUB65562:CUB65564 CKF65562:CKF65564 CAJ65562:CAJ65564 BQN65562:BQN65564 BGR65562:BGR65564 AWV65562:AWV65564 AMZ65562:AMZ65564 ADD65562:ADD65564 TH65562:TH65564 JL65562:JL65564">
      <formula1>$A$38:$A$44</formula1>
    </dataValidation>
    <dataValidation type="list" allowBlank="1" showInputMessage="1" showErrorMessage="1" sqref="F65562:F65563 WVM982680:WVM983067 WLQ982680:WLQ983067 WBU982680:WBU983067 VRY982680:VRY983067 VIC982680:VIC983067 UYG982680:UYG983067 UOK982680:UOK983067 UEO982680:UEO983067 TUS982680:TUS983067 TKW982680:TKW983067 TBA982680:TBA983067 SRE982680:SRE983067 SHI982680:SHI983067 RXM982680:RXM983067 RNQ982680:RNQ983067 RDU982680:RDU983067 QTY982680:QTY983067 QKC982680:QKC983067 QAG982680:QAG983067 PQK982680:PQK983067 PGO982680:PGO983067 OWS982680:OWS983067 OMW982680:OMW983067 ODA982680:ODA983067 NTE982680:NTE983067 NJI982680:NJI983067 MZM982680:MZM983067 MPQ982680:MPQ983067 MFU982680:MFU983067 LVY982680:LVY983067 LMC982680:LMC983067 LCG982680:LCG983067 KSK982680:KSK983067 KIO982680:KIO983067 JYS982680:JYS983067 JOW982680:JOW983067 JFA982680:JFA983067 IVE982680:IVE983067 ILI982680:ILI983067 IBM982680:IBM983067 HRQ982680:HRQ983067 HHU982680:HHU983067 GXY982680:GXY983067 GOC982680:GOC983067 GEG982680:GEG983067 FUK982680:FUK983067 FKO982680:FKO983067 FAS982680:FAS983067 EQW982680:EQW983067 EHA982680:EHA983067 DXE982680:DXE983067 DNI982680:DNI983067 DDM982680:DDM983067 CTQ982680:CTQ983067 CJU982680:CJU983067 BZY982680:BZY983067 BQC982680:BQC983067 BGG982680:BGG983067 AWK982680:AWK983067 AMO982680:AMO983067 ACS982680:ACS983067 SW982680:SW983067 JA982680:JA983067 E982680:E983067 WVM917144:WVM917531 WLQ917144:WLQ917531 WBU917144:WBU917531 VRY917144:VRY917531 VIC917144:VIC917531 UYG917144:UYG917531 UOK917144:UOK917531 UEO917144:UEO917531 TUS917144:TUS917531 TKW917144:TKW917531 TBA917144:TBA917531 SRE917144:SRE917531 SHI917144:SHI917531 RXM917144:RXM917531 RNQ917144:RNQ917531 RDU917144:RDU917531 QTY917144:QTY917531 QKC917144:QKC917531 QAG917144:QAG917531 PQK917144:PQK917531 PGO917144:PGO917531 OWS917144:OWS917531 OMW917144:OMW917531 ODA917144:ODA917531 NTE917144:NTE917531 NJI917144:NJI917531 MZM917144:MZM917531 MPQ917144:MPQ917531 MFU917144:MFU917531 LVY917144:LVY917531 LMC917144:LMC917531 LCG917144:LCG917531 KSK917144:KSK917531 KIO917144:KIO917531 JYS917144:JYS917531 JOW917144:JOW917531 JFA917144:JFA917531 IVE917144:IVE917531 ILI917144:ILI917531 IBM917144:IBM917531 HRQ917144:HRQ917531 HHU917144:HHU917531 GXY917144:GXY917531 GOC917144:GOC917531 GEG917144:GEG917531 FUK917144:FUK917531 FKO917144:FKO917531 FAS917144:FAS917531 EQW917144:EQW917531 EHA917144:EHA917531 DXE917144:DXE917531 DNI917144:DNI917531 DDM917144:DDM917531 CTQ917144:CTQ917531 CJU917144:CJU917531 BZY917144:BZY917531 BQC917144:BQC917531 BGG917144:BGG917531 AWK917144:AWK917531 AMO917144:AMO917531 ACS917144:ACS917531 SW917144:SW917531 JA917144:JA917531 E917144:E917531 WVM851608:WVM851995 WLQ851608:WLQ851995 WBU851608:WBU851995 VRY851608:VRY851995 VIC851608:VIC851995 UYG851608:UYG851995 UOK851608:UOK851995 UEO851608:UEO851995 TUS851608:TUS851995 TKW851608:TKW851995 TBA851608:TBA851995 SRE851608:SRE851995 SHI851608:SHI851995 RXM851608:RXM851995 RNQ851608:RNQ851995 RDU851608:RDU851995 QTY851608:QTY851995 QKC851608:QKC851995 QAG851608:QAG851995 PQK851608:PQK851995 PGO851608:PGO851995 OWS851608:OWS851995 OMW851608:OMW851995 ODA851608:ODA851995 NTE851608:NTE851995 NJI851608:NJI851995 MZM851608:MZM851995 MPQ851608:MPQ851995 MFU851608:MFU851995 LVY851608:LVY851995 LMC851608:LMC851995 LCG851608:LCG851995 KSK851608:KSK851995 KIO851608:KIO851995 JYS851608:JYS851995 JOW851608:JOW851995 JFA851608:JFA851995 IVE851608:IVE851995 ILI851608:ILI851995 IBM851608:IBM851995 HRQ851608:HRQ851995 HHU851608:HHU851995 GXY851608:GXY851995 GOC851608:GOC851995 GEG851608:GEG851995 FUK851608:FUK851995 FKO851608:FKO851995 FAS851608:FAS851995 EQW851608:EQW851995 EHA851608:EHA851995 DXE851608:DXE851995 DNI851608:DNI851995 DDM851608:DDM851995 CTQ851608:CTQ851995 CJU851608:CJU851995 BZY851608:BZY851995 BQC851608:BQC851995 BGG851608:BGG851995 AWK851608:AWK851995 AMO851608:AMO851995 ACS851608:ACS851995 SW851608:SW851995 JA851608:JA851995 E851608:E851995 WVM786072:WVM786459 WLQ786072:WLQ786459 WBU786072:WBU786459 VRY786072:VRY786459 VIC786072:VIC786459 UYG786072:UYG786459 UOK786072:UOK786459 UEO786072:UEO786459 TUS786072:TUS786459 TKW786072:TKW786459 TBA786072:TBA786459 SRE786072:SRE786459 SHI786072:SHI786459 RXM786072:RXM786459 RNQ786072:RNQ786459 RDU786072:RDU786459 QTY786072:QTY786459 QKC786072:QKC786459 QAG786072:QAG786459 PQK786072:PQK786459 PGO786072:PGO786459 OWS786072:OWS786459 OMW786072:OMW786459 ODA786072:ODA786459 NTE786072:NTE786459 NJI786072:NJI786459 MZM786072:MZM786459 MPQ786072:MPQ786459 MFU786072:MFU786459 LVY786072:LVY786459 LMC786072:LMC786459 LCG786072:LCG786459 KSK786072:KSK786459 KIO786072:KIO786459 JYS786072:JYS786459 JOW786072:JOW786459 JFA786072:JFA786459 IVE786072:IVE786459 ILI786072:ILI786459 IBM786072:IBM786459 HRQ786072:HRQ786459 HHU786072:HHU786459 GXY786072:GXY786459 GOC786072:GOC786459 GEG786072:GEG786459 FUK786072:FUK786459 FKO786072:FKO786459 FAS786072:FAS786459 EQW786072:EQW786459 EHA786072:EHA786459 DXE786072:DXE786459 DNI786072:DNI786459 DDM786072:DDM786459 CTQ786072:CTQ786459 CJU786072:CJU786459 BZY786072:BZY786459 BQC786072:BQC786459 BGG786072:BGG786459 AWK786072:AWK786459 AMO786072:AMO786459 ACS786072:ACS786459 SW786072:SW786459 JA786072:JA786459 E786072:E786459 WVM720536:WVM720923 WLQ720536:WLQ720923 WBU720536:WBU720923 VRY720536:VRY720923 VIC720536:VIC720923 UYG720536:UYG720923 UOK720536:UOK720923 UEO720536:UEO720923 TUS720536:TUS720923 TKW720536:TKW720923 TBA720536:TBA720923 SRE720536:SRE720923 SHI720536:SHI720923 RXM720536:RXM720923 RNQ720536:RNQ720923 RDU720536:RDU720923 QTY720536:QTY720923 QKC720536:QKC720923 QAG720536:QAG720923 PQK720536:PQK720923 PGO720536:PGO720923 OWS720536:OWS720923 OMW720536:OMW720923 ODA720536:ODA720923 NTE720536:NTE720923 NJI720536:NJI720923 MZM720536:MZM720923 MPQ720536:MPQ720923 MFU720536:MFU720923 LVY720536:LVY720923 LMC720536:LMC720923 LCG720536:LCG720923 KSK720536:KSK720923 KIO720536:KIO720923 JYS720536:JYS720923 JOW720536:JOW720923 JFA720536:JFA720923 IVE720536:IVE720923 ILI720536:ILI720923 IBM720536:IBM720923 HRQ720536:HRQ720923 HHU720536:HHU720923 GXY720536:GXY720923 GOC720536:GOC720923 GEG720536:GEG720923 FUK720536:FUK720923 FKO720536:FKO720923 FAS720536:FAS720923 EQW720536:EQW720923 EHA720536:EHA720923 DXE720536:DXE720923 DNI720536:DNI720923 DDM720536:DDM720923 CTQ720536:CTQ720923 CJU720536:CJU720923 BZY720536:BZY720923 BQC720536:BQC720923 BGG720536:BGG720923 AWK720536:AWK720923 AMO720536:AMO720923 ACS720536:ACS720923 SW720536:SW720923 JA720536:JA720923 E720536:E720923 WVM655000:WVM655387 WLQ655000:WLQ655387 WBU655000:WBU655387 VRY655000:VRY655387 VIC655000:VIC655387 UYG655000:UYG655387 UOK655000:UOK655387 UEO655000:UEO655387 TUS655000:TUS655387 TKW655000:TKW655387 TBA655000:TBA655387 SRE655000:SRE655387 SHI655000:SHI655387 RXM655000:RXM655387 RNQ655000:RNQ655387 RDU655000:RDU655387 QTY655000:QTY655387 QKC655000:QKC655387 QAG655000:QAG655387 PQK655000:PQK655387 PGO655000:PGO655387 OWS655000:OWS655387 OMW655000:OMW655387 ODA655000:ODA655387 NTE655000:NTE655387 NJI655000:NJI655387 MZM655000:MZM655387 MPQ655000:MPQ655387 MFU655000:MFU655387 LVY655000:LVY655387 LMC655000:LMC655387 LCG655000:LCG655387 KSK655000:KSK655387 KIO655000:KIO655387 JYS655000:JYS655387 JOW655000:JOW655387 JFA655000:JFA655387 IVE655000:IVE655387 ILI655000:ILI655387 IBM655000:IBM655387 HRQ655000:HRQ655387 HHU655000:HHU655387 GXY655000:GXY655387 GOC655000:GOC655387 GEG655000:GEG655387 FUK655000:FUK655387 FKO655000:FKO655387 FAS655000:FAS655387 EQW655000:EQW655387 EHA655000:EHA655387 DXE655000:DXE655387 DNI655000:DNI655387 DDM655000:DDM655387 CTQ655000:CTQ655387 CJU655000:CJU655387 BZY655000:BZY655387 BQC655000:BQC655387 BGG655000:BGG655387 AWK655000:AWK655387 AMO655000:AMO655387 ACS655000:ACS655387 SW655000:SW655387 JA655000:JA655387 E655000:E655387 WVM589464:WVM589851 WLQ589464:WLQ589851 WBU589464:WBU589851 VRY589464:VRY589851 VIC589464:VIC589851 UYG589464:UYG589851 UOK589464:UOK589851 UEO589464:UEO589851 TUS589464:TUS589851 TKW589464:TKW589851 TBA589464:TBA589851 SRE589464:SRE589851 SHI589464:SHI589851 RXM589464:RXM589851 RNQ589464:RNQ589851 RDU589464:RDU589851 QTY589464:QTY589851 QKC589464:QKC589851 QAG589464:QAG589851 PQK589464:PQK589851 PGO589464:PGO589851 OWS589464:OWS589851 OMW589464:OMW589851 ODA589464:ODA589851 NTE589464:NTE589851 NJI589464:NJI589851 MZM589464:MZM589851 MPQ589464:MPQ589851 MFU589464:MFU589851 LVY589464:LVY589851 LMC589464:LMC589851 LCG589464:LCG589851 KSK589464:KSK589851 KIO589464:KIO589851 JYS589464:JYS589851 JOW589464:JOW589851 JFA589464:JFA589851 IVE589464:IVE589851 ILI589464:ILI589851 IBM589464:IBM589851 HRQ589464:HRQ589851 HHU589464:HHU589851 GXY589464:GXY589851 GOC589464:GOC589851 GEG589464:GEG589851 FUK589464:FUK589851 FKO589464:FKO589851 FAS589464:FAS589851 EQW589464:EQW589851 EHA589464:EHA589851 DXE589464:DXE589851 DNI589464:DNI589851 DDM589464:DDM589851 CTQ589464:CTQ589851 CJU589464:CJU589851 BZY589464:BZY589851 BQC589464:BQC589851 BGG589464:BGG589851 AWK589464:AWK589851 AMO589464:AMO589851 ACS589464:ACS589851 SW589464:SW589851 JA589464:JA589851 E589464:E589851 WVM523928:WVM524315 WLQ523928:WLQ524315 WBU523928:WBU524315 VRY523928:VRY524315 VIC523928:VIC524315 UYG523928:UYG524315 UOK523928:UOK524315 UEO523928:UEO524315 TUS523928:TUS524315 TKW523928:TKW524315 TBA523928:TBA524315 SRE523928:SRE524315 SHI523928:SHI524315 RXM523928:RXM524315 RNQ523928:RNQ524315 RDU523928:RDU524315 QTY523928:QTY524315 QKC523928:QKC524315 QAG523928:QAG524315 PQK523928:PQK524315 PGO523928:PGO524315 OWS523928:OWS524315 OMW523928:OMW524315 ODA523928:ODA524315 NTE523928:NTE524315 NJI523928:NJI524315 MZM523928:MZM524315 MPQ523928:MPQ524315 MFU523928:MFU524315 LVY523928:LVY524315 LMC523928:LMC524315 LCG523928:LCG524315 KSK523928:KSK524315 KIO523928:KIO524315 JYS523928:JYS524315 JOW523928:JOW524315 JFA523928:JFA524315 IVE523928:IVE524315 ILI523928:ILI524315 IBM523928:IBM524315 HRQ523928:HRQ524315 HHU523928:HHU524315 GXY523928:GXY524315 GOC523928:GOC524315 GEG523928:GEG524315 FUK523928:FUK524315 FKO523928:FKO524315 FAS523928:FAS524315 EQW523928:EQW524315 EHA523928:EHA524315 DXE523928:DXE524315 DNI523928:DNI524315 DDM523928:DDM524315 CTQ523928:CTQ524315 CJU523928:CJU524315 BZY523928:BZY524315 BQC523928:BQC524315 BGG523928:BGG524315 AWK523928:AWK524315 AMO523928:AMO524315 ACS523928:ACS524315 SW523928:SW524315 JA523928:JA524315 E523928:E524315 WVM458392:WVM458779 WLQ458392:WLQ458779 WBU458392:WBU458779 VRY458392:VRY458779 VIC458392:VIC458779 UYG458392:UYG458779 UOK458392:UOK458779 UEO458392:UEO458779 TUS458392:TUS458779 TKW458392:TKW458779 TBA458392:TBA458779 SRE458392:SRE458779 SHI458392:SHI458779 RXM458392:RXM458779 RNQ458392:RNQ458779 RDU458392:RDU458779 QTY458392:QTY458779 QKC458392:QKC458779 QAG458392:QAG458779 PQK458392:PQK458779 PGO458392:PGO458779 OWS458392:OWS458779 OMW458392:OMW458779 ODA458392:ODA458779 NTE458392:NTE458779 NJI458392:NJI458779 MZM458392:MZM458779 MPQ458392:MPQ458779 MFU458392:MFU458779 LVY458392:LVY458779 LMC458392:LMC458779 LCG458392:LCG458779 KSK458392:KSK458779 KIO458392:KIO458779 JYS458392:JYS458779 JOW458392:JOW458779 JFA458392:JFA458779 IVE458392:IVE458779 ILI458392:ILI458779 IBM458392:IBM458779 HRQ458392:HRQ458779 HHU458392:HHU458779 GXY458392:GXY458779 GOC458392:GOC458779 GEG458392:GEG458779 FUK458392:FUK458779 FKO458392:FKO458779 FAS458392:FAS458779 EQW458392:EQW458779 EHA458392:EHA458779 DXE458392:DXE458779 DNI458392:DNI458779 DDM458392:DDM458779 CTQ458392:CTQ458779 CJU458392:CJU458779 BZY458392:BZY458779 BQC458392:BQC458779 BGG458392:BGG458779 AWK458392:AWK458779 AMO458392:AMO458779 ACS458392:ACS458779 SW458392:SW458779 JA458392:JA458779 E458392:E458779 WVM392856:WVM393243 WLQ392856:WLQ393243 WBU392856:WBU393243 VRY392856:VRY393243 VIC392856:VIC393243 UYG392856:UYG393243 UOK392856:UOK393243 UEO392856:UEO393243 TUS392856:TUS393243 TKW392856:TKW393243 TBA392856:TBA393243 SRE392856:SRE393243 SHI392856:SHI393243 RXM392856:RXM393243 RNQ392856:RNQ393243 RDU392856:RDU393243 QTY392856:QTY393243 QKC392856:QKC393243 QAG392856:QAG393243 PQK392856:PQK393243 PGO392856:PGO393243 OWS392856:OWS393243 OMW392856:OMW393243 ODA392856:ODA393243 NTE392856:NTE393243 NJI392856:NJI393243 MZM392856:MZM393243 MPQ392856:MPQ393243 MFU392856:MFU393243 LVY392856:LVY393243 LMC392856:LMC393243 LCG392856:LCG393243 KSK392856:KSK393243 KIO392856:KIO393243 JYS392856:JYS393243 JOW392856:JOW393243 JFA392856:JFA393243 IVE392856:IVE393243 ILI392856:ILI393243 IBM392856:IBM393243 HRQ392856:HRQ393243 HHU392856:HHU393243 GXY392856:GXY393243 GOC392856:GOC393243 GEG392856:GEG393243 FUK392856:FUK393243 FKO392856:FKO393243 FAS392856:FAS393243 EQW392856:EQW393243 EHA392856:EHA393243 DXE392856:DXE393243 DNI392856:DNI393243 DDM392856:DDM393243 CTQ392856:CTQ393243 CJU392856:CJU393243 BZY392856:BZY393243 BQC392856:BQC393243 BGG392856:BGG393243 AWK392856:AWK393243 AMO392856:AMO393243 ACS392856:ACS393243 SW392856:SW393243 JA392856:JA393243 E392856:E393243 WVM327320:WVM327707 WLQ327320:WLQ327707 WBU327320:WBU327707 VRY327320:VRY327707 VIC327320:VIC327707 UYG327320:UYG327707 UOK327320:UOK327707 UEO327320:UEO327707 TUS327320:TUS327707 TKW327320:TKW327707 TBA327320:TBA327707 SRE327320:SRE327707 SHI327320:SHI327707 RXM327320:RXM327707 RNQ327320:RNQ327707 RDU327320:RDU327707 QTY327320:QTY327707 QKC327320:QKC327707 QAG327320:QAG327707 PQK327320:PQK327707 PGO327320:PGO327707 OWS327320:OWS327707 OMW327320:OMW327707 ODA327320:ODA327707 NTE327320:NTE327707 NJI327320:NJI327707 MZM327320:MZM327707 MPQ327320:MPQ327707 MFU327320:MFU327707 LVY327320:LVY327707 LMC327320:LMC327707 LCG327320:LCG327707 KSK327320:KSK327707 KIO327320:KIO327707 JYS327320:JYS327707 JOW327320:JOW327707 JFA327320:JFA327707 IVE327320:IVE327707 ILI327320:ILI327707 IBM327320:IBM327707 HRQ327320:HRQ327707 HHU327320:HHU327707 GXY327320:GXY327707 GOC327320:GOC327707 GEG327320:GEG327707 FUK327320:FUK327707 FKO327320:FKO327707 FAS327320:FAS327707 EQW327320:EQW327707 EHA327320:EHA327707 DXE327320:DXE327707 DNI327320:DNI327707 DDM327320:DDM327707 CTQ327320:CTQ327707 CJU327320:CJU327707 BZY327320:BZY327707 BQC327320:BQC327707 BGG327320:BGG327707 AWK327320:AWK327707 AMO327320:AMO327707 ACS327320:ACS327707 SW327320:SW327707 JA327320:JA327707 E327320:E327707 WVM261784:WVM262171 WLQ261784:WLQ262171 WBU261784:WBU262171 VRY261784:VRY262171 VIC261784:VIC262171 UYG261784:UYG262171 UOK261784:UOK262171 UEO261784:UEO262171 TUS261784:TUS262171 TKW261784:TKW262171 TBA261784:TBA262171 SRE261784:SRE262171 SHI261784:SHI262171 RXM261784:RXM262171 RNQ261784:RNQ262171 RDU261784:RDU262171 QTY261784:QTY262171 QKC261784:QKC262171 QAG261784:QAG262171 PQK261784:PQK262171 PGO261784:PGO262171 OWS261784:OWS262171 OMW261784:OMW262171 ODA261784:ODA262171 NTE261784:NTE262171 NJI261784:NJI262171 MZM261784:MZM262171 MPQ261784:MPQ262171 MFU261784:MFU262171 LVY261784:LVY262171 LMC261784:LMC262171 LCG261784:LCG262171 KSK261784:KSK262171 KIO261784:KIO262171 JYS261784:JYS262171 JOW261784:JOW262171 JFA261784:JFA262171 IVE261784:IVE262171 ILI261784:ILI262171 IBM261784:IBM262171 HRQ261784:HRQ262171 HHU261784:HHU262171 GXY261784:GXY262171 GOC261784:GOC262171 GEG261784:GEG262171 FUK261784:FUK262171 FKO261784:FKO262171 FAS261784:FAS262171 EQW261784:EQW262171 EHA261784:EHA262171 DXE261784:DXE262171 DNI261784:DNI262171 DDM261784:DDM262171 CTQ261784:CTQ262171 CJU261784:CJU262171 BZY261784:BZY262171 BQC261784:BQC262171 BGG261784:BGG262171 AWK261784:AWK262171 AMO261784:AMO262171 ACS261784:ACS262171 SW261784:SW262171 JA261784:JA262171 E261784:E262171 WVM196248:WVM196635 WLQ196248:WLQ196635 WBU196248:WBU196635 VRY196248:VRY196635 VIC196248:VIC196635 UYG196248:UYG196635 UOK196248:UOK196635 UEO196248:UEO196635 TUS196248:TUS196635 TKW196248:TKW196635 TBA196248:TBA196635 SRE196248:SRE196635 SHI196248:SHI196635 RXM196248:RXM196635 RNQ196248:RNQ196635 RDU196248:RDU196635 QTY196248:QTY196635 QKC196248:QKC196635 QAG196248:QAG196635 PQK196248:PQK196635 PGO196248:PGO196635 OWS196248:OWS196635 OMW196248:OMW196635 ODA196248:ODA196635 NTE196248:NTE196635 NJI196248:NJI196635 MZM196248:MZM196635 MPQ196248:MPQ196635 MFU196248:MFU196635 LVY196248:LVY196635 LMC196248:LMC196635 LCG196248:LCG196635 KSK196248:KSK196635 KIO196248:KIO196635 JYS196248:JYS196635 JOW196248:JOW196635 JFA196248:JFA196635 IVE196248:IVE196635 ILI196248:ILI196635 IBM196248:IBM196635 HRQ196248:HRQ196635 HHU196248:HHU196635 GXY196248:GXY196635 GOC196248:GOC196635 GEG196248:GEG196635 FUK196248:FUK196635 FKO196248:FKO196635 FAS196248:FAS196635 EQW196248:EQW196635 EHA196248:EHA196635 DXE196248:DXE196635 DNI196248:DNI196635 DDM196248:DDM196635 CTQ196248:CTQ196635 CJU196248:CJU196635 BZY196248:BZY196635 BQC196248:BQC196635 BGG196248:BGG196635 AWK196248:AWK196635 AMO196248:AMO196635 ACS196248:ACS196635 SW196248:SW196635 JA196248:JA196635 E196248:E196635 WVM130712:WVM131099 WLQ130712:WLQ131099 WBU130712:WBU131099 VRY130712:VRY131099 VIC130712:VIC131099 UYG130712:UYG131099 UOK130712:UOK131099 UEO130712:UEO131099 TUS130712:TUS131099 TKW130712:TKW131099 TBA130712:TBA131099 SRE130712:SRE131099 SHI130712:SHI131099 RXM130712:RXM131099 RNQ130712:RNQ131099 RDU130712:RDU131099 QTY130712:QTY131099 QKC130712:QKC131099 QAG130712:QAG131099 PQK130712:PQK131099 PGO130712:PGO131099 OWS130712:OWS131099 OMW130712:OMW131099 ODA130712:ODA131099 NTE130712:NTE131099 NJI130712:NJI131099 MZM130712:MZM131099 MPQ130712:MPQ131099 MFU130712:MFU131099 LVY130712:LVY131099 LMC130712:LMC131099 LCG130712:LCG131099 KSK130712:KSK131099 KIO130712:KIO131099 JYS130712:JYS131099 JOW130712:JOW131099 JFA130712:JFA131099 IVE130712:IVE131099 ILI130712:ILI131099 IBM130712:IBM131099 HRQ130712:HRQ131099 HHU130712:HHU131099 GXY130712:GXY131099 GOC130712:GOC131099 GEG130712:GEG131099 FUK130712:FUK131099 FKO130712:FKO131099 FAS130712:FAS131099 EQW130712:EQW131099 EHA130712:EHA131099 DXE130712:DXE131099 DNI130712:DNI131099 DDM130712:DDM131099 CTQ130712:CTQ131099 CJU130712:CJU131099 BZY130712:BZY131099 BQC130712:BQC131099 BGG130712:BGG131099 AWK130712:AWK131099 AMO130712:AMO131099 ACS130712:ACS131099 SW130712:SW131099 JA130712:JA131099 E130712:E131099 WVM65176:WVM65563 WLQ65176:WLQ65563 WBU65176:WBU65563 VRY65176:VRY65563 VIC65176:VIC65563 UYG65176:UYG65563 UOK65176:UOK65563 UEO65176:UEO65563 TUS65176:TUS65563 TKW65176:TKW65563 TBA65176:TBA65563 SRE65176:SRE65563 SHI65176:SHI65563 RXM65176:RXM65563 RNQ65176:RNQ65563 RDU65176:RDU65563 QTY65176:QTY65563 QKC65176:QKC65563 QAG65176:QAG65563 PQK65176:PQK65563 PGO65176:PGO65563 OWS65176:OWS65563 OMW65176:OMW65563 ODA65176:ODA65563 NTE65176:NTE65563 NJI65176:NJI65563 MZM65176:MZM65563 MPQ65176:MPQ65563 MFU65176:MFU65563 LVY65176:LVY65563 LMC65176:LMC65563 LCG65176:LCG65563 KSK65176:KSK65563 KIO65176:KIO65563 JYS65176:JYS65563 JOW65176:JOW65563 JFA65176:JFA65563 IVE65176:IVE65563 ILI65176:ILI65563 IBM65176:IBM65563 HRQ65176:HRQ65563 HHU65176:HHU65563 GXY65176:GXY65563 GOC65176:GOC65563 GEG65176:GEG65563 FUK65176:FUK65563 FKO65176:FKO65563 FAS65176:FAS65563 EQW65176:EQW65563 EHA65176:EHA65563 DXE65176:DXE65563 DNI65176:DNI65563 DDM65176:DDM65563 CTQ65176:CTQ65563 CJU65176:CJU65563 BZY65176:BZY65563 BQC65176:BQC65563 BGG65176:BGG65563 AWK65176:AWK65563 AMO65176:AMO65563 ACS65176:ACS65563 SW65176:SW65563 JA65176:JA65563 E65176:E65563 WVM15:WVM28 WLQ15:WLQ28 WBU15:WBU28 VRY15:VRY28 VIC15:VIC28 UYG15:UYG28 UOK15:UOK28 UEO15:UEO28 TUS15:TUS28 TKW15:TKW28 TBA15:TBA28 SRE15:SRE28 SHI15:SHI28 RXM15:RXM28 RNQ15:RNQ28 RDU15:RDU28 QTY15:QTY28 QKC15:QKC28 QAG15:QAG28 PQK15:PQK28 PGO15:PGO28 OWS15:OWS28 OMW15:OMW28 ODA15:ODA28 NTE15:NTE28 NJI15:NJI28 MZM15:MZM28 MPQ15:MPQ28 MFU15:MFU28 LVY15:LVY28 LMC15:LMC28 LCG15:LCG28 KSK15:KSK28 KIO15:KIO28 JYS15:JYS28 JOW15:JOW28 JFA15:JFA28 IVE15:IVE28 ILI15:ILI28 IBM15:IBM28 HRQ15:HRQ28 HHU15:HHU28 GXY15:GXY28 GOC15:GOC28 GEG15:GEG28 FUK15:FUK28 FKO15:FKO28 FAS15:FAS28 EQW15:EQW28 EHA15:EHA28 DXE15:DXE28 DNI15:DNI28 DDM15:DDM28 CTQ15:CTQ28 CJU15:CJU28 BZY15:BZY28 BQC15:BQC28 BGG15:BGG28 AWK15:AWK28 AMO15:AMO28 ACS15:ACS28 SW15:SW28 JA15:JA28 E15:E28 WVN983066:WVN983067 WLR983066:WLR983067 WBV983066:WBV983067 VRZ983066:VRZ983067 VID983066:VID983067 UYH983066:UYH983067 UOL983066:UOL983067 UEP983066:UEP983067 TUT983066:TUT983067 TKX983066:TKX983067 TBB983066:TBB983067 SRF983066:SRF983067 SHJ983066:SHJ983067 RXN983066:RXN983067 RNR983066:RNR983067 RDV983066:RDV983067 QTZ983066:QTZ983067 QKD983066:QKD983067 QAH983066:QAH983067 PQL983066:PQL983067 PGP983066:PGP983067 OWT983066:OWT983067 OMX983066:OMX983067 ODB983066:ODB983067 NTF983066:NTF983067 NJJ983066:NJJ983067 MZN983066:MZN983067 MPR983066:MPR983067 MFV983066:MFV983067 LVZ983066:LVZ983067 LMD983066:LMD983067 LCH983066:LCH983067 KSL983066:KSL983067 KIP983066:KIP983067 JYT983066:JYT983067 JOX983066:JOX983067 JFB983066:JFB983067 IVF983066:IVF983067 ILJ983066:ILJ983067 IBN983066:IBN983067 HRR983066:HRR983067 HHV983066:HHV983067 GXZ983066:GXZ983067 GOD983066:GOD983067 GEH983066:GEH983067 FUL983066:FUL983067 FKP983066:FKP983067 FAT983066:FAT983067 EQX983066:EQX983067 EHB983066:EHB983067 DXF983066:DXF983067 DNJ983066:DNJ983067 DDN983066:DDN983067 CTR983066:CTR983067 CJV983066:CJV983067 BZZ983066:BZZ983067 BQD983066:BQD983067 BGH983066:BGH983067 AWL983066:AWL983067 AMP983066:AMP983067 ACT983066:ACT983067 SX983066:SX983067 JB983066:JB983067 F983066:F983067 WVN917530:WVN917531 WLR917530:WLR917531 WBV917530:WBV917531 VRZ917530:VRZ917531 VID917530:VID917531 UYH917530:UYH917531 UOL917530:UOL917531 UEP917530:UEP917531 TUT917530:TUT917531 TKX917530:TKX917531 TBB917530:TBB917531 SRF917530:SRF917531 SHJ917530:SHJ917531 RXN917530:RXN917531 RNR917530:RNR917531 RDV917530:RDV917531 QTZ917530:QTZ917531 QKD917530:QKD917531 QAH917530:QAH917531 PQL917530:PQL917531 PGP917530:PGP917531 OWT917530:OWT917531 OMX917530:OMX917531 ODB917530:ODB917531 NTF917530:NTF917531 NJJ917530:NJJ917531 MZN917530:MZN917531 MPR917530:MPR917531 MFV917530:MFV917531 LVZ917530:LVZ917531 LMD917530:LMD917531 LCH917530:LCH917531 KSL917530:KSL917531 KIP917530:KIP917531 JYT917530:JYT917531 JOX917530:JOX917531 JFB917530:JFB917531 IVF917530:IVF917531 ILJ917530:ILJ917531 IBN917530:IBN917531 HRR917530:HRR917531 HHV917530:HHV917531 GXZ917530:GXZ917531 GOD917530:GOD917531 GEH917530:GEH917531 FUL917530:FUL917531 FKP917530:FKP917531 FAT917530:FAT917531 EQX917530:EQX917531 EHB917530:EHB917531 DXF917530:DXF917531 DNJ917530:DNJ917531 DDN917530:DDN917531 CTR917530:CTR917531 CJV917530:CJV917531 BZZ917530:BZZ917531 BQD917530:BQD917531 BGH917530:BGH917531 AWL917530:AWL917531 AMP917530:AMP917531 ACT917530:ACT917531 SX917530:SX917531 JB917530:JB917531 F917530:F917531 WVN851994:WVN851995 WLR851994:WLR851995 WBV851994:WBV851995 VRZ851994:VRZ851995 VID851994:VID851995 UYH851994:UYH851995 UOL851994:UOL851995 UEP851994:UEP851995 TUT851994:TUT851995 TKX851994:TKX851995 TBB851994:TBB851995 SRF851994:SRF851995 SHJ851994:SHJ851995 RXN851994:RXN851995 RNR851994:RNR851995 RDV851994:RDV851995 QTZ851994:QTZ851995 QKD851994:QKD851995 QAH851994:QAH851995 PQL851994:PQL851995 PGP851994:PGP851995 OWT851994:OWT851995 OMX851994:OMX851995 ODB851994:ODB851995 NTF851994:NTF851995 NJJ851994:NJJ851995 MZN851994:MZN851995 MPR851994:MPR851995 MFV851994:MFV851995 LVZ851994:LVZ851995 LMD851994:LMD851995 LCH851994:LCH851995 KSL851994:KSL851995 KIP851994:KIP851995 JYT851994:JYT851995 JOX851994:JOX851995 JFB851994:JFB851995 IVF851994:IVF851995 ILJ851994:ILJ851995 IBN851994:IBN851995 HRR851994:HRR851995 HHV851994:HHV851995 GXZ851994:GXZ851995 GOD851994:GOD851995 GEH851994:GEH851995 FUL851994:FUL851995 FKP851994:FKP851995 FAT851994:FAT851995 EQX851994:EQX851995 EHB851994:EHB851995 DXF851994:DXF851995 DNJ851994:DNJ851995 DDN851994:DDN851995 CTR851994:CTR851995 CJV851994:CJV851995 BZZ851994:BZZ851995 BQD851994:BQD851995 BGH851994:BGH851995 AWL851994:AWL851995 AMP851994:AMP851995 ACT851994:ACT851995 SX851994:SX851995 JB851994:JB851995 F851994:F851995 WVN786458:WVN786459 WLR786458:WLR786459 WBV786458:WBV786459 VRZ786458:VRZ786459 VID786458:VID786459 UYH786458:UYH786459 UOL786458:UOL786459 UEP786458:UEP786459 TUT786458:TUT786459 TKX786458:TKX786459 TBB786458:TBB786459 SRF786458:SRF786459 SHJ786458:SHJ786459 RXN786458:RXN786459 RNR786458:RNR786459 RDV786458:RDV786459 QTZ786458:QTZ786459 QKD786458:QKD786459 QAH786458:QAH786459 PQL786458:PQL786459 PGP786458:PGP786459 OWT786458:OWT786459 OMX786458:OMX786459 ODB786458:ODB786459 NTF786458:NTF786459 NJJ786458:NJJ786459 MZN786458:MZN786459 MPR786458:MPR786459 MFV786458:MFV786459 LVZ786458:LVZ786459 LMD786458:LMD786459 LCH786458:LCH786459 KSL786458:KSL786459 KIP786458:KIP786459 JYT786458:JYT786459 JOX786458:JOX786459 JFB786458:JFB786459 IVF786458:IVF786459 ILJ786458:ILJ786459 IBN786458:IBN786459 HRR786458:HRR786459 HHV786458:HHV786459 GXZ786458:GXZ786459 GOD786458:GOD786459 GEH786458:GEH786459 FUL786458:FUL786459 FKP786458:FKP786459 FAT786458:FAT786459 EQX786458:EQX786459 EHB786458:EHB786459 DXF786458:DXF786459 DNJ786458:DNJ786459 DDN786458:DDN786459 CTR786458:CTR786459 CJV786458:CJV786459 BZZ786458:BZZ786459 BQD786458:BQD786459 BGH786458:BGH786459 AWL786458:AWL786459 AMP786458:AMP786459 ACT786458:ACT786459 SX786458:SX786459 JB786458:JB786459 F786458:F786459 WVN720922:WVN720923 WLR720922:WLR720923 WBV720922:WBV720923 VRZ720922:VRZ720923 VID720922:VID720923 UYH720922:UYH720923 UOL720922:UOL720923 UEP720922:UEP720923 TUT720922:TUT720923 TKX720922:TKX720923 TBB720922:TBB720923 SRF720922:SRF720923 SHJ720922:SHJ720923 RXN720922:RXN720923 RNR720922:RNR720923 RDV720922:RDV720923 QTZ720922:QTZ720923 QKD720922:QKD720923 QAH720922:QAH720923 PQL720922:PQL720923 PGP720922:PGP720923 OWT720922:OWT720923 OMX720922:OMX720923 ODB720922:ODB720923 NTF720922:NTF720923 NJJ720922:NJJ720923 MZN720922:MZN720923 MPR720922:MPR720923 MFV720922:MFV720923 LVZ720922:LVZ720923 LMD720922:LMD720923 LCH720922:LCH720923 KSL720922:KSL720923 KIP720922:KIP720923 JYT720922:JYT720923 JOX720922:JOX720923 JFB720922:JFB720923 IVF720922:IVF720923 ILJ720922:ILJ720923 IBN720922:IBN720923 HRR720922:HRR720923 HHV720922:HHV720923 GXZ720922:GXZ720923 GOD720922:GOD720923 GEH720922:GEH720923 FUL720922:FUL720923 FKP720922:FKP720923 FAT720922:FAT720923 EQX720922:EQX720923 EHB720922:EHB720923 DXF720922:DXF720923 DNJ720922:DNJ720923 DDN720922:DDN720923 CTR720922:CTR720923 CJV720922:CJV720923 BZZ720922:BZZ720923 BQD720922:BQD720923 BGH720922:BGH720923 AWL720922:AWL720923 AMP720922:AMP720923 ACT720922:ACT720923 SX720922:SX720923 JB720922:JB720923 F720922:F720923 WVN655386:WVN655387 WLR655386:WLR655387 WBV655386:WBV655387 VRZ655386:VRZ655387 VID655386:VID655387 UYH655386:UYH655387 UOL655386:UOL655387 UEP655386:UEP655387 TUT655386:TUT655387 TKX655386:TKX655387 TBB655386:TBB655387 SRF655386:SRF655387 SHJ655386:SHJ655387 RXN655386:RXN655387 RNR655386:RNR655387 RDV655386:RDV655387 QTZ655386:QTZ655387 QKD655386:QKD655387 QAH655386:QAH655387 PQL655386:PQL655387 PGP655386:PGP655387 OWT655386:OWT655387 OMX655386:OMX655387 ODB655386:ODB655387 NTF655386:NTF655387 NJJ655386:NJJ655387 MZN655386:MZN655387 MPR655386:MPR655387 MFV655386:MFV655387 LVZ655386:LVZ655387 LMD655386:LMD655387 LCH655386:LCH655387 KSL655386:KSL655387 KIP655386:KIP655387 JYT655386:JYT655387 JOX655386:JOX655387 JFB655386:JFB655387 IVF655386:IVF655387 ILJ655386:ILJ655387 IBN655386:IBN655387 HRR655386:HRR655387 HHV655386:HHV655387 GXZ655386:GXZ655387 GOD655386:GOD655387 GEH655386:GEH655387 FUL655386:FUL655387 FKP655386:FKP655387 FAT655386:FAT655387 EQX655386:EQX655387 EHB655386:EHB655387 DXF655386:DXF655387 DNJ655386:DNJ655387 DDN655386:DDN655387 CTR655386:CTR655387 CJV655386:CJV655387 BZZ655386:BZZ655387 BQD655386:BQD655387 BGH655386:BGH655387 AWL655386:AWL655387 AMP655386:AMP655387 ACT655386:ACT655387 SX655386:SX655387 JB655386:JB655387 F655386:F655387 WVN589850:WVN589851 WLR589850:WLR589851 WBV589850:WBV589851 VRZ589850:VRZ589851 VID589850:VID589851 UYH589850:UYH589851 UOL589850:UOL589851 UEP589850:UEP589851 TUT589850:TUT589851 TKX589850:TKX589851 TBB589850:TBB589851 SRF589850:SRF589851 SHJ589850:SHJ589851 RXN589850:RXN589851 RNR589850:RNR589851 RDV589850:RDV589851 QTZ589850:QTZ589851 QKD589850:QKD589851 QAH589850:QAH589851 PQL589850:PQL589851 PGP589850:PGP589851 OWT589850:OWT589851 OMX589850:OMX589851 ODB589850:ODB589851 NTF589850:NTF589851 NJJ589850:NJJ589851 MZN589850:MZN589851 MPR589850:MPR589851 MFV589850:MFV589851 LVZ589850:LVZ589851 LMD589850:LMD589851 LCH589850:LCH589851 KSL589850:KSL589851 KIP589850:KIP589851 JYT589850:JYT589851 JOX589850:JOX589851 JFB589850:JFB589851 IVF589850:IVF589851 ILJ589850:ILJ589851 IBN589850:IBN589851 HRR589850:HRR589851 HHV589850:HHV589851 GXZ589850:GXZ589851 GOD589850:GOD589851 GEH589850:GEH589851 FUL589850:FUL589851 FKP589850:FKP589851 FAT589850:FAT589851 EQX589850:EQX589851 EHB589850:EHB589851 DXF589850:DXF589851 DNJ589850:DNJ589851 DDN589850:DDN589851 CTR589850:CTR589851 CJV589850:CJV589851 BZZ589850:BZZ589851 BQD589850:BQD589851 BGH589850:BGH589851 AWL589850:AWL589851 AMP589850:AMP589851 ACT589850:ACT589851 SX589850:SX589851 JB589850:JB589851 F589850:F589851 WVN524314:WVN524315 WLR524314:WLR524315 WBV524314:WBV524315 VRZ524314:VRZ524315 VID524314:VID524315 UYH524314:UYH524315 UOL524314:UOL524315 UEP524314:UEP524315 TUT524314:TUT524315 TKX524314:TKX524315 TBB524314:TBB524315 SRF524314:SRF524315 SHJ524314:SHJ524315 RXN524314:RXN524315 RNR524314:RNR524315 RDV524314:RDV524315 QTZ524314:QTZ524315 QKD524314:QKD524315 QAH524314:QAH524315 PQL524314:PQL524315 PGP524314:PGP524315 OWT524314:OWT524315 OMX524314:OMX524315 ODB524314:ODB524315 NTF524314:NTF524315 NJJ524314:NJJ524315 MZN524314:MZN524315 MPR524314:MPR524315 MFV524314:MFV524315 LVZ524314:LVZ524315 LMD524314:LMD524315 LCH524314:LCH524315 KSL524314:KSL524315 KIP524314:KIP524315 JYT524314:JYT524315 JOX524314:JOX524315 JFB524314:JFB524315 IVF524314:IVF524315 ILJ524314:ILJ524315 IBN524314:IBN524315 HRR524314:HRR524315 HHV524314:HHV524315 GXZ524314:GXZ524315 GOD524314:GOD524315 GEH524314:GEH524315 FUL524314:FUL524315 FKP524314:FKP524315 FAT524314:FAT524315 EQX524314:EQX524315 EHB524314:EHB524315 DXF524314:DXF524315 DNJ524314:DNJ524315 DDN524314:DDN524315 CTR524314:CTR524315 CJV524314:CJV524315 BZZ524314:BZZ524315 BQD524314:BQD524315 BGH524314:BGH524315 AWL524314:AWL524315 AMP524314:AMP524315 ACT524314:ACT524315 SX524314:SX524315 JB524314:JB524315 F524314:F524315 WVN458778:WVN458779 WLR458778:WLR458779 WBV458778:WBV458779 VRZ458778:VRZ458779 VID458778:VID458779 UYH458778:UYH458779 UOL458778:UOL458779 UEP458778:UEP458779 TUT458778:TUT458779 TKX458778:TKX458779 TBB458778:TBB458779 SRF458778:SRF458779 SHJ458778:SHJ458779 RXN458778:RXN458779 RNR458778:RNR458779 RDV458778:RDV458779 QTZ458778:QTZ458779 QKD458778:QKD458779 QAH458778:QAH458779 PQL458778:PQL458779 PGP458778:PGP458779 OWT458778:OWT458779 OMX458778:OMX458779 ODB458778:ODB458779 NTF458778:NTF458779 NJJ458778:NJJ458779 MZN458778:MZN458779 MPR458778:MPR458779 MFV458778:MFV458779 LVZ458778:LVZ458779 LMD458778:LMD458779 LCH458778:LCH458779 KSL458778:KSL458779 KIP458778:KIP458779 JYT458778:JYT458779 JOX458778:JOX458779 JFB458778:JFB458779 IVF458778:IVF458779 ILJ458778:ILJ458779 IBN458778:IBN458779 HRR458778:HRR458779 HHV458778:HHV458779 GXZ458778:GXZ458779 GOD458778:GOD458779 GEH458778:GEH458779 FUL458778:FUL458779 FKP458778:FKP458779 FAT458778:FAT458779 EQX458778:EQX458779 EHB458778:EHB458779 DXF458778:DXF458779 DNJ458778:DNJ458779 DDN458778:DDN458779 CTR458778:CTR458779 CJV458778:CJV458779 BZZ458778:BZZ458779 BQD458778:BQD458779 BGH458778:BGH458779 AWL458778:AWL458779 AMP458778:AMP458779 ACT458778:ACT458779 SX458778:SX458779 JB458778:JB458779 F458778:F458779 WVN393242:WVN393243 WLR393242:WLR393243 WBV393242:WBV393243 VRZ393242:VRZ393243 VID393242:VID393243 UYH393242:UYH393243 UOL393242:UOL393243 UEP393242:UEP393243 TUT393242:TUT393243 TKX393242:TKX393243 TBB393242:TBB393243 SRF393242:SRF393243 SHJ393242:SHJ393243 RXN393242:RXN393243 RNR393242:RNR393243 RDV393242:RDV393243 QTZ393242:QTZ393243 QKD393242:QKD393243 QAH393242:QAH393243 PQL393242:PQL393243 PGP393242:PGP393243 OWT393242:OWT393243 OMX393242:OMX393243 ODB393242:ODB393243 NTF393242:NTF393243 NJJ393242:NJJ393243 MZN393242:MZN393243 MPR393242:MPR393243 MFV393242:MFV393243 LVZ393242:LVZ393243 LMD393242:LMD393243 LCH393242:LCH393243 KSL393242:KSL393243 KIP393242:KIP393243 JYT393242:JYT393243 JOX393242:JOX393243 JFB393242:JFB393243 IVF393242:IVF393243 ILJ393242:ILJ393243 IBN393242:IBN393243 HRR393242:HRR393243 HHV393242:HHV393243 GXZ393242:GXZ393243 GOD393242:GOD393243 GEH393242:GEH393243 FUL393242:FUL393243 FKP393242:FKP393243 FAT393242:FAT393243 EQX393242:EQX393243 EHB393242:EHB393243 DXF393242:DXF393243 DNJ393242:DNJ393243 DDN393242:DDN393243 CTR393242:CTR393243 CJV393242:CJV393243 BZZ393242:BZZ393243 BQD393242:BQD393243 BGH393242:BGH393243 AWL393242:AWL393243 AMP393242:AMP393243 ACT393242:ACT393243 SX393242:SX393243 JB393242:JB393243 F393242:F393243 WVN327706:WVN327707 WLR327706:WLR327707 WBV327706:WBV327707 VRZ327706:VRZ327707 VID327706:VID327707 UYH327706:UYH327707 UOL327706:UOL327707 UEP327706:UEP327707 TUT327706:TUT327707 TKX327706:TKX327707 TBB327706:TBB327707 SRF327706:SRF327707 SHJ327706:SHJ327707 RXN327706:RXN327707 RNR327706:RNR327707 RDV327706:RDV327707 QTZ327706:QTZ327707 QKD327706:QKD327707 QAH327706:QAH327707 PQL327706:PQL327707 PGP327706:PGP327707 OWT327706:OWT327707 OMX327706:OMX327707 ODB327706:ODB327707 NTF327706:NTF327707 NJJ327706:NJJ327707 MZN327706:MZN327707 MPR327706:MPR327707 MFV327706:MFV327707 LVZ327706:LVZ327707 LMD327706:LMD327707 LCH327706:LCH327707 KSL327706:KSL327707 KIP327706:KIP327707 JYT327706:JYT327707 JOX327706:JOX327707 JFB327706:JFB327707 IVF327706:IVF327707 ILJ327706:ILJ327707 IBN327706:IBN327707 HRR327706:HRR327707 HHV327706:HHV327707 GXZ327706:GXZ327707 GOD327706:GOD327707 GEH327706:GEH327707 FUL327706:FUL327707 FKP327706:FKP327707 FAT327706:FAT327707 EQX327706:EQX327707 EHB327706:EHB327707 DXF327706:DXF327707 DNJ327706:DNJ327707 DDN327706:DDN327707 CTR327706:CTR327707 CJV327706:CJV327707 BZZ327706:BZZ327707 BQD327706:BQD327707 BGH327706:BGH327707 AWL327706:AWL327707 AMP327706:AMP327707 ACT327706:ACT327707 SX327706:SX327707 JB327706:JB327707 F327706:F327707 WVN262170:WVN262171 WLR262170:WLR262171 WBV262170:WBV262171 VRZ262170:VRZ262171 VID262170:VID262171 UYH262170:UYH262171 UOL262170:UOL262171 UEP262170:UEP262171 TUT262170:TUT262171 TKX262170:TKX262171 TBB262170:TBB262171 SRF262170:SRF262171 SHJ262170:SHJ262171 RXN262170:RXN262171 RNR262170:RNR262171 RDV262170:RDV262171 QTZ262170:QTZ262171 QKD262170:QKD262171 QAH262170:QAH262171 PQL262170:PQL262171 PGP262170:PGP262171 OWT262170:OWT262171 OMX262170:OMX262171 ODB262170:ODB262171 NTF262170:NTF262171 NJJ262170:NJJ262171 MZN262170:MZN262171 MPR262170:MPR262171 MFV262170:MFV262171 LVZ262170:LVZ262171 LMD262170:LMD262171 LCH262170:LCH262171 KSL262170:KSL262171 KIP262170:KIP262171 JYT262170:JYT262171 JOX262170:JOX262171 JFB262170:JFB262171 IVF262170:IVF262171 ILJ262170:ILJ262171 IBN262170:IBN262171 HRR262170:HRR262171 HHV262170:HHV262171 GXZ262170:GXZ262171 GOD262170:GOD262171 GEH262170:GEH262171 FUL262170:FUL262171 FKP262170:FKP262171 FAT262170:FAT262171 EQX262170:EQX262171 EHB262170:EHB262171 DXF262170:DXF262171 DNJ262170:DNJ262171 DDN262170:DDN262171 CTR262170:CTR262171 CJV262170:CJV262171 BZZ262170:BZZ262171 BQD262170:BQD262171 BGH262170:BGH262171 AWL262170:AWL262171 AMP262170:AMP262171 ACT262170:ACT262171 SX262170:SX262171 JB262170:JB262171 F262170:F262171 WVN196634:WVN196635 WLR196634:WLR196635 WBV196634:WBV196635 VRZ196634:VRZ196635 VID196634:VID196635 UYH196634:UYH196635 UOL196634:UOL196635 UEP196634:UEP196635 TUT196634:TUT196635 TKX196634:TKX196635 TBB196634:TBB196635 SRF196634:SRF196635 SHJ196634:SHJ196635 RXN196634:RXN196635 RNR196634:RNR196635 RDV196634:RDV196635 QTZ196634:QTZ196635 QKD196634:QKD196635 QAH196634:QAH196635 PQL196634:PQL196635 PGP196634:PGP196635 OWT196634:OWT196635 OMX196634:OMX196635 ODB196634:ODB196635 NTF196634:NTF196635 NJJ196634:NJJ196635 MZN196634:MZN196635 MPR196634:MPR196635 MFV196634:MFV196635 LVZ196634:LVZ196635 LMD196634:LMD196635 LCH196634:LCH196635 KSL196634:KSL196635 KIP196634:KIP196635 JYT196634:JYT196635 JOX196634:JOX196635 JFB196634:JFB196635 IVF196634:IVF196635 ILJ196634:ILJ196635 IBN196634:IBN196635 HRR196634:HRR196635 HHV196634:HHV196635 GXZ196634:GXZ196635 GOD196634:GOD196635 GEH196634:GEH196635 FUL196634:FUL196635 FKP196634:FKP196635 FAT196634:FAT196635 EQX196634:EQX196635 EHB196634:EHB196635 DXF196634:DXF196635 DNJ196634:DNJ196635 DDN196634:DDN196635 CTR196634:CTR196635 CJV196634:CJV196635 BZZ196634:BZZ196635 BQD196634:BQD196635 BGH196634:BGH196635 AWL196634:AWL196635 AMP196634:AMP196635 ACT196634:ACT196635 SX196634:SX196635 JB196634:JB196635 F196634:F196635 WVN131098:WVN131099 WLR131098:WLR131099 WBV131098:WBV131099 VRZ131098:VRZ131099 VID131098:VID131099 UYH131098:UYH131099 UOL131098:UOL131099 UEP131098:UEP131099 TUT131098:TUT131099 TKX131098:TKX131099 TBB131098:TBB131099 SRF131098:SRF131099 SHJ131098:SHJ131099 RXN131098:RXN131099 RNR131098:RNR131099 RDV131098:RDV131099 QTZ131098:QTZ131099 QKD131098:QKD131099 QAH131098:QAH131099 PQL131098:PQL131099 PGP131098:PGP131099 OWT131098:OWT131099 OMX131098:OMX131099 ODB131098:ODB131099 NTF131098:NTF131099 NJJ131098:NJJ131099 MZN131098:MZN131099 MPR131098:MPR131099 MFV131098:MFV131099 LVZ131098:LVZ131099 LMD131098:LMD131099 LCH131098:LCH131099 KSL131098:KSL131099 KIP131098:KIP131099 JYT131098:JYT131099 JOX131098:JOX131099 JFB131098:JFB131099 IVF131098:IVF131099 ILJ131098:ILJ131099 IBN131098:IBN131099 HRR131098:HRR131099 HHV131098:HHV131099 GXZ131098:GXZ131099 GOD131098:GOD131099 GEH131098:GEH131099 FUL131098:FUL131099 FKP131098:FKP131099 FAT131098:FAT131099 EQX131098:EQX131099 EHB131098:EHB131099 DXF131098:DXF131099 DNJ131098:DNJ131099 DDN131098:DDN131099 CTR131098:CTR131099 CJV131098:CJV131099 BZZ131098:BZZ131099 BQD131098:BQD131099 BGH131098:BGH131099 AWL131098:AWL131099 AMP131098:AMP131099 ACT131098:ACT131099 SX131098:SX131099 JB131098:JB131099 F131098:F131099 WVN65562:WVN65563 WLR65562:WLR65563 WBV65562:WBV65563 VRZ65562:VRZ65563 VID65562:VID65563 UYH65562:UYH65563 UOL65562:UOL65563 UEP65562:UEP65563 TUT65562:TUT65563 TKX65562:TKX65563 TBB65562:TBB65563 SRF65562:SRF65563 SHJ65562:SHJ65563 RXN65562:RXN65563 RNR65562:RNR65563 RDV65562:RDV65563 QTZ65562:QTZ65563 QKD65562:QKD65563 QAH65562:QAH65563 PQL65562:PQL65563 PGP65562:PGP65563 OWT65562:OWT65563 OMX65562:OMX65563 ODB65562:ODB65563 NTF65562:NTF65563 NJJ65562:NJJ65563 MZN65562:MZN65563 MPR65562:MPR65563 MFV65562:MFV65563 LVZ65562:LVZ65563 LMD65562:LMD65563 LCH65562:LCH65563 KSL65562:KSL65563 KIP65562:KIP65563 JYT65562:JYT65563 JOX65562:JOX65563 JFB65562:JFB65563 IVF65562:IVF65563 ILJ65562:ILJ65563 IBN65562:IBN65563 HRR65562:HRR65563 HHV65562:HHV65563 GXZ65562:GXZ65563 GOD65562:GOD65563 GEH65562:GEH65563 FUL65562:FUL65563 FKP65562:FKP65563 FAT65562:FAT65563 EQX65562:EQX65563 EHB65562:EHB65563 DXF65562:DXF65563 DNJ65562:DNJ65563 DDN65562:DDN65563 CTR65562:CTR65563 CJV65562:CJV65563 BZZ65562:BZZ65563 BQD65562:BQD65563 BGH65562:BGH65563 AWL65562:AWL65563 AMP65562:AMP65563 ACT65562:ACT65563 SX65562:SX65563 JB65562:JB65563">
      <formula1>$A$35:$A$36</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A15:A28 WVI982680:WVI983068 WLM982680:WLM983068 WBQ982680:WBQ983068 VRU982680:VRU983068 VHY982680:VHY983068 UYC982680:UYC983068 UOG982680:UOG983068 UEK982680:UEK983068 TUO982680:TUO983068 TKS982680:TKS983068 TAW982680:TAW983068 SRA982680:SRA983068 SHE982680:SHE983068 RXI982680:RXI983068 RNM982680:RNM983068 RDQ982680:RDQ983068 QTU982680:QTU983068 QJY982680:QJY983068 QAC982680:QAC983068 PQG982680:PQG983068 PGK982680:PGK983068 OWO982680:OWO983068 OMS982680:OMS983068 OCW982680:OCW983068 NTA982680:NTA983068 NJE982680:NJE983068 MZI982680:MZI983068 MPM982680:MPM983068 MFQ982680:MFQ983068 LVU982680:LVU983068 LLY982680:LLY983068 LCC982680:LCC983068 KSG982680:KSG983068 KIK982680:KIK983068 JYO982680:JYO983068 JOS982680:JOS983068 JEW982680:JEW983068 IVA982680:IVA983068 ILE982680:ILE983068 IBI982680:IBI983068 HRM982680:HRM983068 HHQ982680:HHQ983068 GXU982680:GXU983068 GNY982680:GNY983068 GEC982680:GEC983068 FUG982680:FUG983068 FKK982680:FKK983068 FAO982680:FAO983068 EQS982680:EQS983068 EGW982680:EGW983068 DXA982680:DXA983068 DNE982680:DNE983068 DDI982680:DDI983068 CTM982680:CTM983068 CJQ982680:CJQ983068 BZU982680:BZU983068 BPY982680:BPY983068 BGC982680:BGC983068 AWG982680:AWG983068 AMK982680:AMK983068 ACO982680:ACO983068 SS982680:SS983068 IW982680:IW983068 A982680:A983068 WVI917144:WVI917532 WLM917144:WLM917532 WBQ917144:WBQ917532 VRU917144:VRU917532 VHY917144:VHY917532 UYC917144:UYC917532 UOG917144:UOG917532 UEK917144:UEK917532 TUO917144:TUO917532 TKS917144:TKS917532 TAW917144:TAW917532 SRA917144:SRA917532 SHE917144:SHE917532 RXI917144:RXI917532 RNM917144:RNM917532 RDQ917144:RDQ917532 QTU917144:QTU917532 QJY917144:QJY917532 QAC917144:QAC917532 PQG917144:PQG917532 PGK917144:PGK917532 OWO917144:OWO917532 OMS917144:OMS917532 OCW917144:OCW917532 NTA917144:NTA917532 NJE917144:NJE917532 MZI917144:MZI917532 MPM917144:MPM917532 MFQ917144:MFQ917532 LVU917144:LVU917532 LLY917144:LLY917532 LCC917144:LCC917532 KSG917144:KSG917532 KIK917144:KIK917532 JYO917144:JYO917532 JOS917144:JOS917532 JEW917144:JEW917532 IVA917144:IVA917532 ILE917144:ILE917532 IBI917144:IBI917532 HRM917144:HRM917532 HHQ917144:HHQ917532 GXU917144:GXU917532 GNY917144:GNY917532 GEC917144:GEC917532 FUG917144:FUG917532 FKK917144:FKK917532 FAO917144:FAO917532 EQS917144:EQS917532 EGW917144:EGW917532 DXA917144:DXA917532 DNE917144:DNE917532 DDI917144:DDI917532 CTM917144:CTM917532 CJQ917144:CJQ917532 BZU917144:BZU917532 BPY917144:BPY917532 BGC917144:BGC917532 AWG917144:AWG917532 AMK917144:AMK917532 ACO917144:ACO917532 SS917144:SS917532 IW917144:IW917532 A917144:A917532 WVI851608:WVI851996 WLM851608:WLM851996 WBQ851608:WBQ851996 VRU851608:VRU851996 VHY851608:VHY851996 UYC851608:UYC851996 UOG851608:UOG851996 UEK851608:UEK851996 TUO851608:TUO851996 TKS851608:TKS851996 TAW851608:TAW851996 SRA851608:SRA851996 SHE851608:SHE851996 RXI851608:RXI851996 RNM851608:RNM851996 RDQ851608:RDQ851996 QTU851608:QTU851996 QJY851608:QJY851996 QAC851608:QAC851996 PQG851608:PQG851996 PGK851608:PGK851996 OWO851608:OWO851996 OMS851608:OMS851996 OCW851608:OCW851996 NTA851608:NTA851996 NJE851608:NJE851996 MZI851608:MZI851996 MPM851608:MPM851996 MFQ851608:MFQ851996 LVU851608:LVU851996 LLY851608:LLY851996 LCC851608:LCC851996 KSG851608:KSG851996 KIK851608:KIK851996 JYO851608:JYO851996 JOS851608:JOS851996 JEW851608:JEW851996 IVA851608:IVA851996 ILE851608:ILE851996 IBI851608:IBI851996 HRM851608:HRM851996 HHQ851608:HHQ851996 GXU851608:GXU851996 GNY851608:GNY851996 GEC851608:GEC851996 FUG851608:FUG851996 FKK851608:FKK851996 FAO851608:FAO851996 EQS851608:EQS851996 EGW851608:EGW851996 DXA851608:DXA851996 DNE851608:DNE851996 DDI851608:DDI851996 CTM851608:CTM851996 CJQ851608:CJQ851996 BZU851608:BZU851996 BPY851608:BPY851996 BGC851608:BGC851996 AWG851608:AWG851996 AMK851608:AMK851996 ACO851608:ACO851996 SS851608:SS851996 IW851608:IW851996 A851608:A851996 WVI786072:WVI786460 WLM786072:WLM786460 WBQ786072:WBQ786460 VRU786072:VRU786460 VHY786072:VHY786460 UYC786072:UYC786460 UOG786072:UOG786460 UEK786072:UEK786460 TUO786072:TUO786460 TKS786072:TKS786460 TAW786072:TAW786460 SRA786072:SRA786460 SHE786072:SHE786460 RXI786072:RXI786460 RNM786072:RNM786460 RDQ786072:RDQ786460 QTU786072:QTU786460 QJY786072:QJY786460 QAC786072:QAC786460 PQG786072:PQG786460 PGK786072:PGK786460 OWO786072:OWO786460 OMS786072:OMS786460 OCW786072:OCW786460 NTA786072:NTA786460 NJE786072:NJE786460 MZI786072:MZI786460 MPM786072:MPM786460 MFQ786072:MFQ786460 LVU786072:LVU786460 LLY786072:LLY786460 LCC786072:LCC786460 KSG786072:KSG786460 KIK786072:KIK786460 JYO786072:JYO786460 JOS786072:JOS786460 JEW786072:JEW786460 IVA786072:IVA786460 ILE786072:ILE786460 IBI786072:IBI786460 HRM786072:HRM786460 HHQ786072:HHQ786460 GXU786072:GXU786460 GNY786072:GNY786460 GEC786072:GEC786460 FUG786072:FUG786460 FKK786072:FKK786460 FAO786072:FAO786460 EQS786072:EQS786460 EGW786072:EGW786460 DXA786072:DXA786460 DNE786072:DNE786460 DDI786072:DDI786460 CTM786072:CTM786460 CJQ786072:CJQ786460 BZU786072:BZU786460 BPY786072:BPY786460 BGC786072:BGC786460 AWG786072:AWG786460 AMK786072:AMK786460 ACO786072:ACO786460 SS786072:SS786460 IW786072:IW786460 A786072:A786460 WVI720536:WVI720924 WLM720536:WLM720924 WBQ720536:WBQ720924 VRU720536:VRU720924 VHY720536:VHY720924 UYC720536:UYC720924 UOG720536:UOG720924 UEK720536:UEK720924 TUO720536:TUO720924 TKS720536:TKS720924 TAW720536:TAW720924 SRA720536:SRA720924 SHE720536:SHE720924 RXI720536:RXI720924 RNM720536:RNM720924 RDQ720536:RDQ720924 QTU720536:QTU720924 QJY720536:QJY720924 QAC720536:QAC720924 PQG720536:PQG720924 PGK720536:PGK720924 OWO720536:OWO720924 OMS720536:OMS720924 OCW720536:OCW720924 NTA720536:NTA720924 NJE720536:NJE720924 MZI720536:MZI720924 MPM720536:MPM720924 MFQ720536:MFQ720924 LVU720536:LVU720924 LLY720536:LLY720924 LCC720536:LCC720924 KSG720536:KSG720924 KIK720536:KIK720924 JYO720536:JYO720924 JOS720536:JOS720924 JEW720536:JEW720924 IVA720536:IVA720924 ILE720536:ILE720924 IBI720536:IBI720924 HRM720536:HRM720924 HHQ720536:HHQ720924 GXU720536:GXU720924 GNY720536:GNY720924 GEC720536:GEC720924 FUG720536:FUG720924 FKK720536:FKK720924 FAO720536:FAO720924 EQS720536:EQS720924 EGW720536:EGW720924 DXA720536:DXA720924 DNE720536:DNE720924 DDI720536:DDI720924 CTM720536:CTM720924 CJQ720536:CJQ720924 BZU720536:BZU720924 BPY720536:BPY720924 BGC720536:BGC720924 AWG720536:AWG720924 AMK720536:AMK720924 ACO720536:ACO720924 SS720536:SS720924 IW720536:IW720924 A720536:A720924 WVI655000:WVI655388 WLM655000:WLM655388 WBQ655000:WBQ655388 VRU655000:VRU655388 VHY655000:VHY655388 UYC655000:UYC655388 UOG655000:UOG655388 UEK655000:UEK655388 TUO655000:TUO655388 TKS655000:TKS655388 TAW655000:TAW655388 SRA655000:SRA655388 SHE655000:SHE655388 RXI655000:RXI655388 RNM655000:RNM655388 RDQ655000:RDQ655388 QTU655000:QTU655388 QJY655000:QJY655388 QAC655000:QAC655388 PQG655000:PQG655388 PGK655000:PGK655388 OWO655000:OWO655388 OMS655000:OMS655388 OCW655000:OCW655388 NTA655000:NTA655388 NJE655000:NJE655388 MZI655000:MZI655388 MPM655000:MPM655388 MFQ655000:MFQ655388 LVU655000:LVU655388 LLY655000:LLY655388 LCC655000:LCC655388 KSG655000:KSG655388 KIK655000:KIK655388 JYO655000:JYO655388 JOS655000:JOS655388 JEW655000:JEW655388 IVA655000:IVA655388 ILE655000:ILE655388 IBI655000:IBI655388 HRM655000:HRM655388 HHQ655000:HHQ655388 GXU655000:GXU655388 GNY655000:GNY655388 GEC655000:GEC655388 FUG655000:FUG655388 FKK655000:FKK655388 FAO655000:FAO655388 EQS655000:EQS655388 EGW655000:EGW655388 DXA655000:DXA655388 DNE655000:DNE655388 DDI655000:DDI655388 CTM655000:CTM655388 CJQ655000:CJQ655388 BZU655000:BZU655388 BPY655000:BPY655388 BGC655000:BGC655388 AWG655000:AWG655388 AMK655000:AMK655388 ACO655000:ACO655388 SS655000:SS655388 IW655000:IW655388 A655000:A655388 WVI589464:WVI589852 WLM589464:WLM589852 WBQ589464:WBQ589852 VRU589464:VRU589852 VHY589464:VHY589852 UYC589464:UYC589852 UOG589464:UOG589852 UEK589464:UEK589852 TUO589464:TUO589852 TKS589464:TKS589852 TAW589464:TAW589852 SRA589464:SRA589852 SHE589464:SHE589852 RXI589464:RXI589852 RNM589464:RNM589852 RDQ589464:RDQ589852 QTU589464:QTU589852 QJY589464:QJY589852 QAC589464:QAC589852 PQG589464:PQG589852 PGK589464:PGK589852 OWO589464:OWO589852 OMS589464:OMS589852 OCW589464:OCW589852 NTA589464:NTA589852 NJE589464:NJE589852 MZI589464:MZI589852 MPM589464:MPM589852 MFQ589464:MFQ589852 LVU589464:LVU589852 LLY589464:LLY589852 LCC589464:LCC589852 KSG589464:KSG589852 KIK589464:KIK589852 JYO589464:JYO589852 JOS589464:JOS589852 JEW589464:JEW589852 IVA589464:IVA589852 ILE589464:ILE589852 IBI589464:IBI589852 HRM589464:HRM589852 HHQ589464:HHQ589852 GXU589464:GXU589852 GNY589464:GNY589852 GEC589464:GEC589852 FUG589464:FUG589852 FKK589464:FKK589852 FAO589464:FAO589852 EQS589464:EQS589852 EGW589464:EGW589852 DXA589464:DXA589852 DNE589464:DNE589852 DDI589464:DDI589852 CTM589464:CTM589852 CJQ589464:CJQ589852 BZU589464:BZU589852 BPY589464:BPY589852 BGC589464:BGC589852 AWG589464:AWG589852 AMK589464:AMK589852 ACO589464:ACO589852 SS589464:SS589852 IW589464:IW589852 A589464:A589852 WVI523928:WVI524316 WLM523928:WLM524316 WBQ523928:WBQ524316 VRU523928:VRU524316 VHY523928:VHY524316 UYC523928:UYC524316 UOG523928:UOG524316 UEK523928:UEK524316 TUO523928:TUO524316 TKS523928:TKS524316 TAW523928:TAW524316 SRA523928:SRA524316 SHE523928:SHE524316 RXI523928:RXI524316 RNM523928:RNM524316 RDQ523928:RDQ524316 QTU523928:QTU524316 QJY523928:QJY524316 QAC523928:QAC524316 PQG523928:PQG524316 PGK523928:PGK524316 OWO523928:OWO524316 OMS523928:OMS524316 OCW523928:OCW524316 NTA523928:NTA524316 NJE523928:NJE524316 MZI523928:MZI524316 MPM523928:MPM524316 MFQ523928:MFQ524316 LVU523928:LVU524316 LLY523928:LLY524316 LCC523928:LCC524316 KSG523928:KSG524316 KIK523928:KIK524316 JYO523928:JYO524316 JOS523928:JOS524316 JEW523928:JEW524316 IVA523928:IVA524316 ILE523928:ILE524316 IBI523928:IBI524316 HRM523928:HRM524316 HHQ523928:HHQ524316 GXU523928:GXU524316 GNY523928:GNY524316 GEC523928:GEC524316 FUG523928:FUG524316 FKK523928:FKK524316 FAO523928:FAO524316 EQS523928:EQS524316 EGW523928:EGW524316 DXA523928:DXA524316 DNE523928:DNE524316 DDI523928:DDI524316 CTM523928:CTM524316 CJQ523928:CJQ524316 BZU523928:BZU524316 BPY523928:BPY524316 BGC523928:BGC524316 AWG523928:AWG524316 AMK523928:AMK524316 ACO523928:ACO524316 SS523928:SS524316 IW523928:IW524316 A523928:A524316 WVI458392:WVI458780 WLM458392:WLM458780 WBQ458392:WBQ458780 VRU458392:VRU458780 VHY458392:VHY458780 UYC458392:UYC458780 UOG458392:UOG458780 UEK458392:UEK458780 TUO458392:TUO458780 TKS458392:TKS458780 TAW458392:TAW458780 SRA458392:SRA458780 SHE458392:SHE458780 RXI458392:RXI458780 RNM458392:RNM458780 RDQ458392:RDQ458780 QTU458392:QTU458780 QJY458392:QJY458780 QAC458392:QAC458780 PQG458392:PQG458780 PGK458392:PGK458780 OWO458392:OWO458780 OMS458392:OMS458780 OCW458392:OCW458780 NTA458392:NTA458780 NJE458392:NJE458780 MZI458392:MZI458780 MPM458392:MPM458780 MFQ458392:MFQ458780 LVU458392:LVU458780 LLY458392:LLY458780 LCC458392:LCC458780 KSG458392:KSG458780 KIK458392:KIK458780 JYO458392:JYO458780 JOS458392:JOS458780 JEW458392:JEW458780 IVA458392:IVA458780 ILE458392:ILE458780 IBI458392:IBI458780 HRM458392:HRM458780 HHQ458392:HHQ458780 GXU458392:GXU458780 GNY458392:GNY458780 GEC458392:GEC458780 FUG458392:FUG458780 FKK458392:FKK458780 FAO458392:FAO458780 EQS458392:EQS458780 EGW458392:EGW458780 DXA458392:DXA458780 DNE458392:DNE458780 DDI458392:DDI458780 CTM458392:CTM458780 CJQ458392:CJQ458780 BZU458392:BZU458780 BPY458392:BPY458780 BGC458392:BGC458780 AWG458392:AWG458780 AMK458392:AMK458780 ACO458392:ACO458780 SS458392:SS458780 IW458392:IW458780 A458392:A458780 WVI392856:WVI393244 WLM392856:WLM393244 WBQ392856:WBQ393244 VRU392856:VRU393244 VHY392856:VHY393244 UYC392856:UYC393244 UOG392856:UOG393244 UEK392856:UEK393244 TUO392856:TUO393244 TKS392856:TKS393244 TAW392856:TAW393244 SRA392856:SRA393244 SHE392856:SHE393244 RXI392856:RXI393244 RNM392856:RNM393244 RDQ392856:RDQ393244 QTU392856:QTU393244 QJY392856:QJY393244 QAC392856:QAC393244 PQG392856:PQG393244 PGK392856:PGK393244 OWO392856:OWO393244 OMS392856:OMS393244 OCW392856:OCW393244 NTA392856:NTA393244 NJE392856:NJE393244 MZI392856:MZI393244 MPM392856:MPM393244 MFQ392856:MFQ393244 LVU392856:LVU393244 LLY392856:LLY393244 LCC392856:LCC393244 KSG392856:KSG393244 KIK392856:KIK393244 JYO392856:JYO393244 JOS392856:JOS393244 JEW392856:JEW393244 IVA392856:IVA393244 ILE392856:ILE393244 IBI392856:IBI393244 HRM392856:HRM393244 HHQ392856:HHQ393244 GXU392856:GXU393244 GNY392856:GNY393244 GEC392856:GEC393244 FUG392856:FUG393244 FKK392856:FKK393244 FAO392856:FAO393244 EQS392856:EQS393244 EGW392856:EGW393244 DXA392856:DXA393244 DNE392856:DNE393244 DDI392856:DDI393244 CTM392856:CTM393244 CJQ392856:CJQ393244 BZU392856:BZU393244 BPY392856:BPY393244 BGC392856:BGC393244 AWG392856:AWG393244 AMK392856:AMK393244 ACO392856:ACO393244 SS392856:SS393244 IW392856:IW393244 A392856:A393244 WVI327320:WVI327708 WLM327320:WLM327708 WBQ327320:WBQ327708 VRU327320:VRU327708 VHY327320:VHY327708 UYC327320:UYC327708 UOG327320:UOG327708 UEK327320:UEK327708 TUO327320:TUO327708 TKS327320:TKS327708 TAW327320:TAW327708 SRA327320:SRA327708 SHE327320:SHE327708 RXI327320:RXI327708 RNM327320:RNM327708 RDQ327320:RDQ327708 QTU327320:QTU327708 QJY327320:QJY327708 QAC327320:QAC327708 PQG327320:PQG327708 PGK327320:PGK327708 OWO327320:OWO327708 OMS327320:OMS327708 OCW327320:OCW327708 NTA327320:NTA327708 NJE327320:NJE327708 MZI327320:MZI327708 MPM327320:MPM327708 MFQ327320:MFQ327708 LVU327320:LVU327708 LLY327320:LLY327708 LCC327320:LCC327708 KSG327320:KSG327708 KIK327320:KIK327708 JYO327320:JYO327708 JOS327320:JOS327708 JEW327320:JEW327708 IVA327320:IVA327708 ILE327320:ILE327708 IBI327320:IBI327708 HRM327320:HRM327708 HHQ327320:HHQ327708 GXU327320:GXU327708 GNY327320:GNY327708 GEC327320:GEC327708 FUG327320:FUG327708 FKK327320:FKK327708 FAO327320:FAO327708 EQS327320:EQS327708 EGW327320:EGW327708 DXA327320:DXA327708 DNE327320:DNE327708 DDI327320:DDI327708 CTM327320:CTM327708 CJQ327320:CJQ327708 BZU327320:BZU327708 BPY327320:BPY327708 BGC327320:BGC327708 AWG327320:AWG327708 AMK327320:AMK327708 ACO327320:ACO327708 SS327320:SS327708 IW327320:IW327708 A327320:A327708 WVI261784:WVI262172 WLM261784:WLM262172 WBQ261784:WBQ262172 VRU261784:VRU262172 VHY261784:VHY262172 UYC261784:UYC262172 UOG261784:UOG262172 UEK261784:UEK262172 TUO261784:TUO262172 TKS261784:TKS262172 TAW261784:TAW262172 SRA261784:SRA262172 SHE261784:SHE262172 RXI261784:RXI262172 RNM261784:RNM262172 RDQ261784:RDQ262172 QTU261784:QTU262172 QJY261784:QJY262172 QAC261784:QAC262172 PQG261784:PQG262172 PGK261784:PGK262172 OWO261784:OWO262172 OMS261784:OMS262172 OCW261784:OCW262172 NTA261784:NTA262172 NJE261784:NJE262172 MZI261784:MZI262172 MPM261784:MPM262172 MFQ261784:MFQ262172 LVU261784:LVU262172 LLY261784:LLY262172 LCC261784:LCC262172 KSG261784:KSG262172 KIK261784:KIK262172 JYO261784:JYO262172 JOS261784:JOS262172 JEW261784:JEW262172 IVA261784:IVA262172 ILE261784:ILE262172 IBI261784:IBI262172 HRM261784:HRM262172 HHQ261784:HHQ262172 GXU261784:GXU262172 GNY261784:GNY262172 GEC261784:GEC262172 FUG261784:FUG262172 FKK261784:FKK262172 FAO261784:FAO262172 EQS261784:EQS262172 EGW261784:EGW262172 DXA261784:DXA262172 DNE261784:DNE262172 DDI261784:DDI262172 CTM261784:CTM262172 CJQ261784:CJQ262172 BZU261784:BZU262172 BPY261784:BPY262172 BGC261784:BGC262172 AWG261784:AWG262172 AMK261784:AMK262172 ACO261784:ACO262172 SS261784:SS262172 IW261784:IW262172 A261784:A262172 WVI196248:WVI196636 WLM196248:WLM196636 WBQ196248:WBQ196636 VRU196248:VRU196636 VHY196248:VHY196636 UYC196248:UYC196636 UOG196248:UOG196636 UEK196248:UEK196636 TUO196248:TUO196636 TKS196248:TKS196636 TAW196248:TAW196636 SRA196248:SRA196636 SHE196248:SHE196636 RXI196248:RXI196636 RNM196248:RNM196636 RDQ196248:RDQ196636 QTU196248:QTU196636 QJY196248:QJY196636 QAC196248:QAC196636 PQG196248:PQG196636 PGK196248:PGK196636 OWO196248:OWO196636 OMS196248:OMS196636 OCW196248:OCW196636 NTA196248:NTA196636 NJE196248:NJE196636 MZI196248:MZI196636 MPM196248:MPM196636 MFQ196248:MFQ196636 LVU196248:LVU196636 LLY196248:LLY196636 LCC196248:LCC196636 KSG196248:KSG196636 KIK196248:KIK196636 JYO196248:JYO196636 JOS196248:JOS196636 JEW196248:JEW196636 IVA196248:IVA196636 ILE196248:ILE196636 IBI196248:IBI196636 HRM196248:HRM196636 HHQ196248:HHQ196636 GXU196248:GXU196636 GNY196248:GNY196636 GEC196248:GEC196636 FUG196248:FUG196636 FKK196248:FKK196636 FAO196248:FAO196636 EQS196248:EQS196636 EGW196248:EGW196636 DXA196248:DXA196636 DNE196248:DNE196636 DDI196248:DDI196636 CTM196248:CTM196636 CJQ196248:CJQ196636 BZU196248:BZU196636 BPY196248:BPY196636 BGC196248:BGC196636 AWG196248:AWG196636 AMK196248:AMK196636 ACO196248:ACO196636 SS196248:SS196636 IW196248:IW196636 A196248:A196636 WVI130712:WVI131100 WLM130712:WLM131100 WBQ130712:WBQ131100 VRU130712:VRU131100 VHY130712:VHY131100 UYC130712:UYC131100 UOG130712:UOG131100 UEK130712:UEK131100 TUO130712:TUO131100 TKS130712:TKS131100 TAW130712:TAW131100 SRA130712:SRA131100 SHE130712:SHE131100 RXI130712:RXI131100 RNM130712:RNM131100 RDQ130712:RDQ131100 QTU130712:QTU131100 QJY130712:QJY131100 QAC130712:QAC131100 PQG130712:PQG131100 PGK130712:PGK131100 OWO130712:OWO131100 OMS130712:OMS131100 OCW130712:OCW131100 NTA130712:NTA131100 NJE130712:NJE131100 MZI130712:MZI131100 MPM130712:MPM131100 MFQ130712:MFQ131100 LVU130712:LVU131100 LLY130712:LLY131100 LCC130712:LCC131100 KSG130712:KSG131100 KIK130712:KIK131100 JYO130712:JYO131100 JOS130712:JOS131100 JEW130712:JEW131100 IVA130712:IVA131100 ILE130712:ILE131100 IBI130712:IBI131100 HRM130712:HRM131100 HHQ130712:HHQ131100 GXU130712:GXU131100 GNY130712:GNY131100 GEC130712:GEC131100 FUG130712:FUG131100 FKK130712:FKK131100 FAO130712:FAO131100 EQS130712:EQS131100 EGW130712:EGW131100 DXA130712:DXA131100 DNE130712:DNE131100 DDI130712:DDI131100 CTM130712:CTM131100 CJQ130712:CJQ131100 BZU130712:BZU131100 BPY130712:BPY131100 BGC130712:BGC131100 AWG130712:AWG131100 AMK130712:AMK131100 ACO130712:ACO131100 SS130712:SS131100 IW130712:IW131100 A130712:A131100 WVI65176:WVI65564 WLM65176:WLM65564 WBQ65176:WBQ65564 VRU65176:VRU65564 VHY65176:VHY65564 UYC65176:UYC65564 UOG65176:UOG65564 UEK65176:UEK65564 TUO65176:TUO65564 TKS65176:TKS65564 TAW65176:TAW65564 SRA65176:SRA65564 SHE65176:SHE65564 RXI65176:RXI65564 RNM65176:RNM65564 RDQ65176:RDQ65564 QTU65176:QTU65564 QJY65176:QJY65564 QAC65176:QAC65564 PQG65176:PQG65564 PGK65176:PGK65564 OWO65176:OWO65564 OMS65176:OMS65564 OCW65176:OCW65564 NTA65176:NTA65564 NJE65176:NJE65564 MZI65176:MZI65564 MPM65176:MPM65564 MFQ65176:MFQ65564 LVU65176:LVU65564 LLY65176:LLY65564 LCC65176:LCC65564 KSG65176:KSG65564 KIK65176:KIK65564 JYO65176:JYO65564 JOS65176:JOS65564 JEW65176:JEW65564 IVA65176:IVA65564 ILE65176:ILE65564 IBI65176:IBI65564 HRM65176:HRM65564 HHQ65176:HHQ65564 GXU65176:GXU65564 GNY65176:GNY65564 GEC65176:GEC65564 FUG65176:FUG65564 FKK65176:FKK65564 FAO65176:FAO65564 EQS65176:EQS65564 EGW65176:EGW65564 DXA65176:DXA65564 DNE65176:DNE65564 DDI65176:DDI65564 CTM65176:CTM65564 CJQ65176:CJQ65564 BZU65176:BZU65564 BPY65176:BPY65564 BGC65176:BGC65564 AWG65176:AWG65564 AMK65176:AMK65564 ACO65176:ACO65564 SS65176:SS65564 IW65176:IW65564 A65176:A65564 WVI15:WVI28 WLM15:WLM28 WBQ15:WBQ28 VRU15:VRU28 VHY15:VHY28 UYC15:UYC28 UOG15:UOG28 UEK15:UEK28 TUO15:TUO28 TKS15:TKS28 TAW15:TAW28 SRA15:SRA28 SHE15:SHE28 RXI15:RXI28 RNM15:RNM28 RDQ15:RDQ28 QTU15:QTU28 QJY15:QJY28 QAC15:QAC28 PQG15:PQG28 PGK15:PGK28 OWO15:OWO28 OMS15:OMS28 OCW15:OCW28 NTA15:NTA28 NJE15:NJE28 MZI15:MZI28 MPM15:MPM28 MFQ15:MFQ28 LVU15:LVU28 LLY15:LLY28 LCC15:LCC28 KSG15:KSG28 KIK15:KIK28 JYO15:JYO28 JOS15:JOS28 JEW15:JEW28 IVA15:IVA28 ILE15:ILE28 IBI15:IBI28 HRM15:HRM28 HHQ15:HHQ28 GXU15:GXU28 GNY15:GNY28 GEC15:GEC28 FUG15:FUG28 FKK15:FKK28 FAO15:FAO28 EQS15:EQS28 EGW15:EGW28 DXA15:DXA28 DNE15:DNE28 DDI15:DDI28 CTM15:CTM28 CJQ15:CJQ28 BZU15:BZU28 BPY15:BPY28 BGC15:BGC28 AWG15:AWG28 AMK15:AMK28 ACO15:ACO28 SS15:SS28 IW15:IW28">
      <formula1>$A$46:$A$67</formula1>
    </dataValidation>
    <dataValidation type="list" allowBlank="1" showInputMessage="1" showErrorMessage="1" sqref="P15:P28 WVX982680:WVX983065 WMB982680:WMB983065 WCF982680:WCF983065 VSJ982680:VSJ983065 VIN982680:VIN983065 UYR982680:UYR983065 UOV982680:UOV983065 UEZ982680:UEZ983065 TVD982680:TVD983065 TLH982680:TLH983065 TBL982680:TBL983065 SRP982680:SRP983065 SHT982680:SHT983065 RXX982680:RXX983065 ROB982680:ROB983065 REF982680:REF983065 QUJ982680:QUJ983065 QKN982680:QKN983065 QAR982680:QAR983065 PQV982680:PQV983065 PGZ982680:PGZ983065 OXD982680:OXD983065 ONH982680:ONH983065 ODL982680:ODL983065 NTP982680:NTP983065 NJT982680:NJT983065 MZX982680:MZX983065 MQB982680:MQB983065 MGF982680:MGF983065 LWJ982680:LWJ983065 LMN982680:LMN983065 LCR982680:LCR983065 KSV982680:KSV983065 KIZ982680:KIZ983065 JZD982680:JZD983065 JPH982680:JPH983065 JFL982680:JFL983065 IVP982680:IVP983065 ILT982680:ILT983065 IBX982680:IBX983065 HSB982680:HSB983065 HIF982680:HIF983065 GYJ982680:GYJ983065 GON982680:GON983065 GER982680:GER983065 FUV982680:FUV983065 FKZ982680:FKZ983065 FBD982680:FBD983065 ERH982680:ERH983065 EHL982680:EHL983065 DXP982680:DXP983065 DNT982680:DNT983065 DDX982680:DDX983065 CUB982680:CUB983065 CKF982680:CKF983065 CAJ982680:CAJ983065 BQN982680:BQN983065 BGR982680:BGR983065 AWV982680:AWV983065 AMZ982680:AMZ983065 ADD982680:ADD983065 TH982680:TH983065 JL982680:JL983065 P982680:P983065 WVX917144:WVX917529 WMB917144:WMB917529 WCF917144:WCF917529 VSJ917144:VSJ917529 VIN917144:VIN917529 UYR917144:UYR917529 UOV917144:UOV917529 UEZ917144:UEZ917529 TVD917144:TVD917529 TLH917144:TLH917529 TBL917144:TBL917529 SRP917144:SRP917529 SHT917144:SHT917529 RXX917144:RXX917529 ROB917144:ROB917529 REF917144:REF917529 QUJ917144:QUJ917529 QKN917144:QKN917529 QAR917144:QAR917529 PQV917144:PQV917529 PGZ917144:PGZ917529 OXD917144:OXD917529 ONH917144:ONH917529 ODL917144:ODL917529 NTP917144:NTP917529 NJT917144:NJT917529 MZX917144:MZX917529 MQB917144:MQB917529 MGF917144:MGF917529 LWJ917144:LWJ917529 LMN917144:LMN917529 LCR917144:LCR917529 KSV917144:KSV917529 KIZ917144:KIZ917529 JZD917144:JZD917529 JPH917144:JPH917529 JFL917144:JFL917529 IVP917144:IVP917529 ILT917144:ILT917529 IBX917144:IBX917529 HSB917144:HSB917529 HIF917144:HIF917529 GYJ917144:GYJ917529 GON917144:GON917529 GER917144:GER917529 FUV917144:FUV917529 FKZ917144:FKZ917529 FBD917144:FBD917529 ERH917144:ERH917529 EHL917144:EHL917529 DXP917144:DXP917529 DNT917144:DNT917529 DDX917144:DDX917529 CUB917144:CUB917529 CKF917144:CKF917529 CAJ917144:CAJ917529 BQN917144:BQN917529 BGR917144:BGR917529 AWV917144:AWV917529 AMZ917144:AMZ917529 ADD917144:ADD917529 TH917144:TH917529 JL917144:JL917529 P917144:P917529 WVX851608:WVX851993 WMB851608:WMB851993 WCF851608:WCF851993 VSJ851608:VSJ851993 VIN851608:VIN851993 UYR851608:UYR851993 UOV851608:UOV851993 UEZ851608:UEZ851993 TVD851608:TVD851993 TLH851608:TLH851993 TBL851608:TBL851993 SRP851608:SRP851993 SHT851608:SHT851993 RXX851608:RXX851993 ROB851608:ROB851993 REF851608:REF851993 QUJ851608:QUJ851993 QKN851608:QKN851993 QAR851608:QAR851993 PQV851608:PQV851993 PGZ851608:PGZ851993 OXD851608:OXD851993 ONH851608:ONH851993 ODL851608:ODL851993 NTP851608:NTP851993 NJT851608:NJT851993 MZX851608:MZX851993 MQB851608:MQB851993 MGF851608:MGF851993 LWJ851608:LWJ851993 LMN851608:LMN851993 LCR851608:LCR851993 KSV851608:KSV851993 KIZ851608:KIZ851993 JZD851608:JZD851993 JPH851608:JPH851993 JFL851608:JFL851993 IVP851608:IVP851993 ILT851608:ILT851993 IBX851608:IBX851993 HSB851608:HSB851993 HIF851608:HIF851993 GYJ851608:GYJ851993 GON851608:GON851993 GER851608:GER851993 FUV851608:FUV851993 FKZ851608:FKZ851993 FBD851608:FBD851993 ERH851608:ERH851993 EHL851608:EHL851993 DXP851608:DXP851993 DNT851608:DNT851993 DDX851608:DDX851993 CUB851608:CUB851993 CKF851608:CKF851993 CAJ851608:CAJ851993 BQN851608:BQN851993 BGR851608:BGR851993 AWV851608:AWV851993 AMZ851608:AMZ851993 ADD851608:ADD851993 TH851608:TH851993 JL851608:JL851993 P851608:P851993 WVX786072:WVX786457 WMB786072:WMB786457 WCF786072:WCF786457 VSJ786072:VSJ786457 VIN786072:VIN786457 UYR786072:UYR786457 UOV786072:UOV786457 UEZ786072:UEZ786457 TVD786072:TVD786457 TLH786072:TLH786457 TBL786072:TBL786457 SRP786072:SRP786457 SHT786072:SHT786457 RXX786072:RXX786457 ROB786072:ROB786457 REF786072:REF786457 QUJ786072:QUJ786457 QKN786072:QKN786457 QAR786072:QAR786457 PQV786072:PQV786457 PGZ786072:PGZ786457 OXD786072:OXD786457 ONH786072:ONH786457 ODL786072:ODL786457 NTP786072:NTP786457 NJT786072:NJT786457 MZX786072:MZX786457 MQB786072:MQB786457 MGF786072:MGF786457 LWJ786072:LWJ786457 LMN786072:LMN786457 LCR786072:LCR786457 KSV786072:KSV786457 KIZ786072:KIZ786457 JZD786072:JZD786457 JPH786072:JPH786457 JFL786072:JFL786457 IVP786072:IVP786457 ILT786072:ILT786457 IBX786072:IBX786457 HSB786072:HSB786457 HIF786072:HIF786457 GYJ786072:GYJ786457 GON786072:GON786457 GER786072:GER786457 FUV786072:FUV786457 FKZ786072:FKZ786457 FBD786072:FBD786457 ERH786072:ERH786457 EHL786072:EHL786457 DXP786072:DXP786457 DNT786072:DNT786457 DDX786072:DDX786457 CUB786072:CUB786457 CKF786072:CKF786457 CAJ786072:CAJ786457 BQN786072:BQN786457 BGR786072:BGR786457 AWV786072:AWV786457 AMZ786072:AMZ786457 ADD786072:ADD786457 TH786072:TH786457 JL786072:JL786457 P786072:P786457 WVX720536:WVX720921 WMB720536:WMB720921 WCF720536:WCF720921 VSJ720536:VSJ720921 VIN720536:VIN720921 UYR720536:UYR720921 UOV720536:UOV720921 UEZ720536:UEZ720921 TVD720536:TVD720921 TLH720536:TLH720921 TBL720536:TBL720921 SRP720536:SRP720921 SHT720536:SHT720921 RXX720536:RXX720921 ROB720536:ROB720921 REF720536:REF720921 QUJ720536:QUJ720921 QKN720536:QKN720921 QAR720536:QAR720921 PQV720536:PQV720921 PGZ720536:PGZ720921 OXD720536:OXD720921 ONH720536:ONH720921 ODL720536:ODL720921 NTP720536:NTP720921 NJT720536:NJT720921 MZX720536:MZX720921 MQB720536:MQB720921 MGF720536:MGF720921 LWJ720536:LWJ720921 LMN720536:LMN720921 LCR720536:LCR720921 KSV720536:KSV720921 KIZ720536:KIZ720921 JZD720536:JZD720921 JPH720536:JPH720921 JFL720536:JFL720921 IVP720536:IVP720921 ILT720536:ILT720921 IBX720536:IBX720921 HSB720536:HSB720921 HIF720536:HIF720921 GYJ720536:GYJ720921 GON720536:GON720921 GER720536:GER720921 FUV720536:FUV720921 FKZ720536:FKZ720921 FBD720536:FBD720921 ERH720536:ERH720921 EHL720536:EHL720921 DXP720536:DXP720921 DNT720536:DNT720921 DDX720536:DDX720921 CUB720536:CUB720921 CKF720536:CKF720921 CAJ720536:CAJ720921 BQN720536:BQN720921 BGR720536:BGR720921 AWV720536:AWV720921 AMZ720536:AMZ720921 ADD720536:ADD720921 TH720536:TH720921 JL720536:JL720921 P720536:P720921 WVX655000:WVX655385 WMB655000:WMB655385 WCF655000:WCF655385 VSJ655000:VSJ655385 VIN655000:VIN655385 UYR655000:UYR655385 UOV655000:UOV655385 UEZ655000:UEZ655385 TVD655000:TVD655385 TLH655000:TLH655385 TBL655000:TBL655385 SRP655000:SRP655385 SHT655000:SHT655385 RXX655000:RXX655385 ROB655000:ROB655385 REF655000:REF655385 QUJ655000:QUJ655385 QKN655000:QKN655385 QAR655000:QAR655385 PQV655000:PQV655385 PGZ655000:PGZ655385 OXD655000:OXD655385 ONH655000:ONH655385 ODL655000:ODL655385 NTP655000:NTP655385 NJT655000:NJT655385 MZX655000:MZX655385 MQB655000:MQB655385 MGF655000:MGF655385 LWJ655000:LWJ655385 LMN655000:LMN655385 LCR655000:LCR655385 KSV655000:KSV655385 KIZ655000:KIZ655385 JZD655000:JZD655385 JPH655000:JPH655385 JFL655000:JFL655385 IVP655000:IVP655385 ILT655000:ILT655385 IBX655000:IBX655385 HSB655000:HSB655385 HIF655000:HIF655385 GYJ655000:GYJ655385 GON655000:GON655385 GER655000:GER655385 FUV655000:FUV655385 FKZ655000:FKZ655385 FBD655000:FBD655385 ERH655000:ERH655385 EHL655000:EHL655385 DXP655000:DXP655385 DNT655000:DNT655385 DDX655000:DDX655385 CUB655000:CUB655385 CKF655000:CKF655385 CAJ655000:CAJ655385 BQN655000:BQN655385 BGR655000:BGR655385 AWV655000:AWV655385 AMZ655000:AMZ655385 ADD655000:ADD655385 TH655000:TH655385 JL655000:JL655385 P655000:P655385 WVX589464:WVX589849 WMB589464:WMB589849 WCF589464:WCF589849 VSJ589464:VSJ589849 VIN589464:VIN589849 UYR589464:UYR589849 UOV589464:UOV589849 UEZ589464:UEZ589849 TVD589464:TVD589849 TLH589464:TLH589849 TBL589464:TBL589849 SRP589464:SRP589849 SHT589464:SHT589849 RXX589464:RXX589849 ROB589464:ROB589849 REF589464:REF589849 QUJ589464:QUJ589849 QKN589464:QKN589849 QAR589464:QAR589849 PQV589464:PQV589849 PGZ589464:PGZ589849 OXD589464:OXD589849 ONH589464:ONH589849 ODL589464:ODL589849 NTP589464:NTP589849 NJT589464:NJT589849 MZX589464:MZX589849 MQB589464:MQB589849 MGF589464:MGF589849 LWJ589464:LWJ589849 LMN589464:LMN589849 LCR589464:LCR589849 KSV589464:KSV589849 KIZ589464:KIZ589849 JZD589464:JZD589849 JPH589464:JPH589849 JFL589464:JFL589849 IVP589464:IVP589849 ILT589464:ILT589849 IBX589464:IBX589849 HSB589464:HSB589849 HIF589464:HIF589849 GYJ589464:GYJ589849 GON589464:GON589849 GER589464:GER589849 FUV589464:FUV589849 FKZ589464:FKZ589849 FBD589464:FBD589849 ERH589464:ERH589849 EHL589464:EHL589849 DXP589464:DXP589849 DNT589464:DNT589849 DDX589464:DDX589849 CUB589464:CUB589849 CKF589464:CKF589849 CAJ589464:CAJ589849 BQN589464:BQN589849 BGR589464:BGR589849 AWV589464:AWV589849 AMZ589464:AMZ589849 ADD589464:ADD589849 TH589464:TH589849 JL589464:JL589849 P589464:P589849 WVX523928:WVX524313 WMB523928:WMB524313 WCF523928:WCF524313 VSJ523928:VSJ524313 VIN523928:VIN524313 UYR523928:UYR524313 UOV523928:UOV524313 UEZ523928:UEZ524313 TVD523928:TVD524313 TLH523928:TLH524313 TBL523928:TBL524313 SRP523928:SRP524313 SHT523928:SHT524313 RXX523928:RXX524313 ROB523928:ROB524313 REF523928:REF524313 QUJ523928:QUJ524313 QKN523928:QKN524313 QAR523928:QAR524313 PQV523928:PQV524313 PGZ523928:PGZ524313 OXD523928:OXD524313 ONH523928:ONH524313 ODL523928:ODL524313 NTP523928:NTP524313 NJT523928:NJT524313 MZX523928:MZX524313 MQB523928:MQB524313 MGF523928:MGF524313 LWJ523928:LWJ524313 LMN523928:LMN524313 LCR523928:LCR524313 KSV523928:KSV524313 KIZ523928:KIZ524313 JZD523928:JZD524313 JPH523928:JPH524313 JFL523928:JFL524313 IVP523928:IVP524313 ILT523928:ILT524313 IBX523928:IBX524313 HSB523928:HSB524313 HIF523928:HIF524313 GYJ523928:GYJ524313 GON523928:GON524313 GER523928:GER524313 FUV523928:FUV524313 FKZ523928:FKZ524313 FBD523928:FBD524313 ERH523928:ERH524313 EHL523928:EHL524313 DXP523928:DXP524313 DNT523928:DNT524313 DDX523928:DDX524313 CUB523928:CUB524313 CKF523928:CKF524313 CAJ523928:CAJ524313 BQN523928:BQN524313 BGR523928:BGR524313 AWV523928:AWV524313 AMZ523928:AMZ524313 ADD523928:ADD524313 TH523928:TH524313 JL523928:JL524313 P523928:P524313 WVX458392:WVX458777 WMB458392:WMB458777 WCF458392:WCF458777 VSJ458392:VSJ458777 VIN458392:VIN458777 UYR458392:UYR458777 UOV458392:UOV458777 UEZ458392:UEZ458777 TVD458392:TVD458777 TLH458392:TLH458777 TBL458392:TBL458777 SRP458392:SRP458777 SHT458392:SHT458777 RXX458392:RXX458777 ROB458392:ROB458777 REF458392:REF458777 QUJ458392:QUJ458777 QKN458392:QKN458777 QAR458392:QAR458777 PQV458392:PQV458777 PGZ458392:PGZ458777 OXD458392:OXD458777 ONH458392:ONH458777 ODL458392:ODL458777 NTP458392:NTP458777 NJT458392:NJT458777 MZX458392:MZX458777 MQB458392:MQB458777 MGF458392:MGF458777 LWJ458392:LWJ458777 LMN458392:LMN458777 LCR458392:LCR458777 KSV458392:KSV458777 KIZ458392:KIZ458777 JZD458392:JZD458777 JPH458392:JPH458777 JFL458392:JFL458777 IVP458392:IVP458777 ILT458392:ILT458777 IBX458392:IBX458777 HSB458392:HSB458777 HIF458392:HIF458777 GYJ458392:GYJ458777 GON458392:GON458777 GER458392:GER458777 FUV458392:FUV458777 FKZ458392:FKZ458777 FBD458392:FBD458777 ERH458392:ERH458777 EHL458392:EHL458777 DXP458392:DXP458777 DNT458392:DNT458777 DDX458392:DDX458777 CUB458392:CUB458777 CKF458392:CKF458777 CAJ458392:CAJ458777 BQN458392:BQN458777 BGR458392:BGR458777 AWV458392:AWV458777 AMZ458392:AMZ458777 ADD458392:ADD458777 TH458392:TH458777 JL458392:JL458777 P458392:P458777 WVX392856:WVX393241 WMB392856:WMB393241 WCF392856:WCF393241 VSJ392856:VSJ393241 VIN392856:VIN393241 UYR392856:UYR393241 UOV392856:UOV393241 UEZ392856:UEZ393241 TVD392856:TVD393241 TLH392856:TLH393241 TBL392856:TBL393241 SRP392856:SRP393241 SHT392856:SHT393241 RXX392856:RXX393241 ROB392856:ROB393241 REF392856:REF393241 QUJ392856:QUJ393241 QKN392856:QKN393241 QAR392856:QAR393241 PQV392856:PQV393241 PGZ392856:PGZ393241 OXD392856:OXD393241 ONH392856:ONH393241 ODL392856:ODL393241 NTP392856:NTP393241 NJT392856:NJT393241 MZX392856:MZX393241 MQB392856:MQB393241 MGF392856:MGF393241 LWJ392856:LWJ393241 LMN392856:LMN393241 LCR392856:LCR393241 KSV392856:KSV393241 KIZ392856:KIZ393241 JZD392856:JZD393241 JPH392856:JPH393241 JFL392856:JFL393241 IVP392856:IVP393241 ILT392856:ILT393241 IBX392856:IBX393241 HSB392856:HSB393241 HIF392856:HIF393241 GYJ392856:GYJ393241 GON392856:GON393241 GER392856:GER393241 FUV392856:FUV393241 FKZ392856:FKZ393241 FBD392856:FBD393241 ERH392856:ERH393241 EHL392856:EHL393241 DXP392856:DXP393241 DNT392856:DNT393241 DDX392856:DDX393241 CUB392856:CUB393241 CKF392856:CKF393241 CAJ392856:CAJ393241 BQN392856:BQN393241 BGR392856:BGR393241 AWV392856:AWV393241 AMZ392856:AMZ393241 ADD392856:ADD393241 TH392856:TH393241 JL392856:JL393241 P392856:P393241 WVX327320:WVX327705 WMB327320:WMB327705 WCF327320:WCF327705 VSJ327320:VSJ327705 VIN327320:VIN327705 UYR327320:UYR327705 UOV327320:UOV327705 UEZ327320:UEZ327705 TVD327320:TVD327705 TLH327320:TLH327705 TBL327320:TBL327705 SRP327320:SRP327705 SHT327320:SHT327705 RXX327320:RXX327705 ROB327320:ROB327705 REF327320:REF327705 QUJ327320:QUJ327705 QKN327320:QKN327705 QAR327320:QAR327705 PQV327320:PQV327705 PGZ327320:PGZ327705 OXD327320:OXD327705 ONH327320:ONH327705 ODL327320:ODL327705 NTP327320:NTP327705 NJT327320:NJT327705 MZX327320:MZX327705 MQB327320:MQB327705 MGF327320:MGF327705 LWJ327320:LWJ327705 LMN327320:LMN327705 LCR327320:LCR327705 KSV327320:KSV327705 KIZ327320:KIZ327705 JZD327320:JZD327705 JPH327320:JPH327705 JFL327320:JFL327705 IVP327320:IVP327705 ILT327320:ILT327705 IBX327320:IBX327705 HSB327320:HSB327705 HIF327320:HIF327705 GYJ327320:GYJ327705 GON327320:GON327705 GER327320:GER327705 FUV327320:FUV327705 FKZ327320:FKZ327705 FBD327320:FBD327705 ERH327320:ERH327705 EHL327320:EHL327705 DXP327320:DXP327705 DNT327320:DNT327705 DDX327320:DDX327705 CUB327320:CUB327705 CKF327320:CKF327705 CAJ327320:CAJ327705 BQN327320:BQN327705 BGR327320:BGR327705 AWV327320:AWV327705 AMZ327320:AMZ327705 ADD327320:ADD327705 TH327320:TH327705 JL327320:JL327705 P327320:P327705 WVX261784:WVX262169 WMB261784:WMB262169 WCF261784:WCF262169 VSJ261784:VSJ262169 VIN261784:VIN262169 UYR261784:UYR262169 UOV261784:UOV262169 UEZ261784:UEZ262169 TVD261784:TVD262169 TLH261784:TLH262169 TBL261784:TBL262169 SRP261784:SRP262169 SHT261784:SHT262169 RXX261784:RXX262169 ROB261784:ROB262169 REF261784:REF262169 QUJ261784:QUJ262169 QKN261784:QKN262169 QAR261784:QAR262169 PQV261784:PQV262169 PGZ261784:PGZ262169 OXD261784:OXD262169 ONH261784:ONH262169 ODL261784:ODL262169 NTP261784:NTP262169 NJT261784:NJT262169 MZX261784:MZX262169 MQB261784:MQB262169 MGF261784:MGF262169 LWJ261784:LWJ262169 LMN261784:LMN262169 LCR261784:LCR262169 KSV261784:KSV262169 KIZ261784:KIZ262169 JZD261784:JZD262169 JPH261784:JPH262169 JFL261784:JFL262169 IVP261784:IVP262169 ILT261784:ILT262169 IBX261784:IBX262169 HSB261784:HSB262169 HIF261784:HIF262169 GYJ261784:GYJ262169 GON261784:GON262169 GER261784:GER262169 FUV261784:FUV262169 FKZ261784:FKZ262169 FBD261784:FBD262169 ERH261784:ERH262169 EHL261784:EHL262169 DXP261784:DXP262169 DNT261784:DNT262169 DDX261784:DDX262169 CUB261784:CUB262169 CKF261784:CKF262169 CAJ261784:CAJ262169 BQN261784:BQN262169 BGR261784:BGR262169 AWV261784:AWV262169 AMZ261784:AMZ262169 ADD261784:ADD262169 TH261784:TH262169 JL261784:JL262169 P261784:P262169 WVX196248:WVX196633 WMB196248:WMB196633 WCF196248:WCF196633 VSJ196248:VSJ196633 VIN196248:VIN196633 UYR196248:UYR196633 UOV196248:UOV196633 UEZ196248:UEZ196633 TVD196248:TVD196633 TLH196248:TLH196633 TBL196248:TBL196633 SRP196248:SRP196633 SHT196248:SHT196633 RXX196248:RXX196633 ROB196248:ROB196633 REF196248:REF196633 QUJ196248:QUJ196633 QKN196248:QKN196633 QAR196248:QAR196633 PQV196248:PQV196633 PGZ196248:PGZ196633 OXD196248:OXD196633 ONH196248:ONH196633 ODL196248:ODL196633 NTP196248:NTP196633 NJT196248:NJT196633 MZX196248:MZX196633 MQB196248:MQB196633 MGF196248:MGF196633 LWJ196248:LWJ196633 LMN196248:LMN196633 LCR196248:LCR196633 KSV196248:KSV196633 KIZ196248:KIZ196633 JZD196248:JZD196633 JPH196248:JPH196633 JFL196248:JFL196633 IVP196248:IVP196633 ILT196248:ILT196633 IBX196248:IBX196633 HSB196248:HSB196633 HIF196248:HIF196633 GYJ196248:GYJ196633 GON196248:GON196633 GER196248:GER196633 FUV196248:FUV196633 FKZ196248:FKZ196633 FBD196248:FBD196633 ERH196248:ERH196633 EHL196248:EHL196633 DXP196248:DXP196633 DNT196248:DNT196633 DDX196248:DDX196633 CUB196248:CUB196633 CKF196248:CKF196633 CAJ196248:CAJ196633 BQN196248:BQN196633 BGR196248:BGR196633 AWV196248:AWV196633 AMZ196248:AMZ196633 ADD196248:ADD196633 TH196248:TH196633 JL196248:JL196633 P196248:P196633 WVX130712:WVX131097 WMB130712:WMB131097 WCF130712:WCF131097 VSJ130712:VSJ131097 VIN130712:VIN131097 UYR130712:UYR131097 UOV130712:UOV131097 UEZ130712:UEZ131097 TVD130712:TVD131097 TLH130712:TLH131097 TBL130712:TBL131097 SRP130712:SRP131097 SHT130712:SHT131097 RXX130712:RXX131097 ROB130712:ROB131097 REF130712:REF131097 QUJ130712:QUJ131097 QKN130712:QKN131097 QAR130712:QAR131097 PQV130712:PQV131097 PGZ130712:PGZ131097 OXD130712:OXD131097 ONH130712:ONH131097 ODL130712:ODL131097 NTP130712:NTP131097 NJT130712:NJT131097 MZX130712:MZX131097 MQB130712:MQB131097 MGF130712:MGF131097 LWJ130712:LWJ131097 LMN130712:LMN131097 LCR130712:LCR131097 KSV130712:KSV131097 KIZ130712:KIZ131097 JZD130712:JZD131097 JPH130712:JPH131097 JFL130712:JFL131097 IVP130712:IVP131097 ILT130712:ILT131097 IBX130712:IBX131097 HSB130712:HSB131097 HIF130712:HIF131097 GYJ130712:GYJ131097 GON130712:GON131097 GER130712:GER131097 FUV130712:FUV131097 FKZ130712:FKZ131097 FBD130712:FBD131097 ERH130712:ERH131097 EHL130712:EHL131097 DXP130712:DXP131097 DNT130712:DNT131097 DDX130712:DDX131097 CUB130712:CUB131097 CKF130712:CKF131097 CAJ130712:CAJ131097 BQN130712:BQN131097 BGR130712:BGR131097 AWV130712:AWV131097 AMZ130712:AMZ131097 ADD130712:ADD131097 TH130712:TH131097 JL130712:JL131097 P130712:P131097 WVX65176:WVX65561 WMB65176:WMB65561 WCF65176:WCF65561 VSJ65176:VSJ65561 VIN65176:VIN65561 UYR65176:UYR65561 UOV65176:UOV65561 UEZ65176:UEZ65561 TVD65176:TVD65561 TLH65176:TLH65561 TBL65176:TBL65561 SRP65176:SRP65561 SHT65176:SHT65561 RXX65176:RXX65561 ROB65176:ROB65561 REF65176:REF65561 QUJ65176:QUJ65561 QKN65176:QKN65561 QAR65176:QAR65561 PQV65176:PQV65561 PGZ65176:PGZ65561 OXD65176:OXD65561 ONH65176:ONH65561 ODL65176:ODL65561 NTP65176:NTP65561 NJT65176:NJT65561 MZX65176:MZX65561 MQB65176:MQB65561 MGF65176:MGF65561 LWJ65176:LWJ65561 LMN65176:LMN65561 LCR65176:LCR65561 KSV65176:KSV65561 KIZ65176:KIZ65561 JZD65176:JZD65561 JPH65176:JPH65561 JFL65176:JFL65561 IVP65176:IVP65561 ILT65176:ILT65561 IBX65176:IBX65561 HSB65176:HSB65561 HIF65176:HIF65561 GYJ65176:GYJ65561 GON65176:GON65561 GER65176:GER65561 FUV65176:FUV65561 FKZ65176:FKZ65561 FBD65176:FBD65561 ERH65176:ERH65561 EHL65176:EHL65561 DXP65176:DXP65561 DNT65176:DNT65561 DDX65176:DDX65561 CUB65176:CUB65561 CKF65176:CKF65561 CAJ65176:CAJ65561 BQN65176:BQN65561 BGR65176:BGR65561 AWV65176:AWV65561 AMZ65176:AMZ65561 ADD65176:ADD65561 TH65176:TH65561 JL65176:JL65561 P65176:P65561 WVX15:WVX28 WMB15:WMB28 WCF15:WCF28 VSJ15:VSJ28 VIN15:VIN28 UYR15:UYR28 UOV15:UOV28 UEZ15:UEZ28 TVD15:TVD28 TLH15:TLH28 TBL15:TBL28 SRP15:SRP28 SHT15:SHT28 RXX15:RXX28 ROB15:ROB28 REF15:REF28 QUJ15:QUJ28 QKN15:QKN28 QAR15:QAR28 PQV15:PQV28 PGZ15:PGZ28 OXD15:OXD28 ONH15:ONH28 ODL15:ODL28 NTP15:NTP28 NJT15:NJT28 MZX15:MZX28 MQB15:MQB28 MGF15:MGF28 LWJ15:LWJ28 LMN15:LMN28 LCR15:LCR28 KSV15:KSV28 KIZ15:KIZ28 JZD15:JZD28 JPH15:JPH28 JFL15:JFL28 IVP15:IVP28 ILT15:ILT28 IBX15:IBX28 HSB15:HSB28 HIF15:HIF28 GYJ15:GYJ28 GON15:GON28 GER15:GER28 FUV15:FUV28 FKZ15:FKZ28 FBD15:FBD28 ERH15:ERH28 EHL15:EHL28 DXP15:DXP28 DNT15:DNT28 DDX15:DDX28 CUB15:CUB28 CKF15:CKF28 CAJ15:CAJ28 BQN15:BQN28 BGR15:BGR28 AWV15:AWV28 AMZ15:AMZ28 ADD15:ADD28 TH15:TH28 JL15:JL28">
      <formula1>$A$69:$A$99</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MARCO GENERAL</vt:lpstr>
      <vt:lpstr>PAO Prog -I</vt:lpstr>
      <vt:lpstr>PAO Prog-II</vt:lpstr>
      <vt:lpstr>PAO Prog-III</vt:lpstr>
      <vt:lpstr>PAO Prog 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Vanesa Morales</dc:creator>
  <cp:lastModifiedBy>Elen Milena Araya Navarro</cp:lastModifiedBy>
  <cp:lastPrinted>2018-04-23T20:37:28Z</cp:lastPrinted>
  <dcterms:created xsi:type="dcterms:W3CDTF">2018-01-10T14:33:26Z</dcterms:created>
  <dcterms:modified xsi:type="dcterms:W3CDTF">2018-06-25T20:17:01Z</dcterms:modified>
</cp:coreProperties>
</file>