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30" windowHeight="7560" activeTab="0"/>
  </bookViews>
  <sheets>
    <sheet name="Ingresos" sheetId="1" r:id="rId1"/>
    <sheet name="Gral y X Prog." sheetId="2" r:id="rId2"/>
    <sheet name="Eg. X Partida" sheetId="3" r:id="rId3"/>
    <sheet name="Gral. de Egresos" sheetId="4" r:id="rId4"/>
    <sheet name="ORIGEN Y APLICACION" sheetId="5" r:id="rId5"/>
    <sheet name="Cuadro 5" sheetId="6" r:id="rId6"/>
    <sheet name="Anexo 6" sheetId="7" r:id="rId7"/>
    <sheet name="Just. Ingresos" sheetId="8" r:id="rId8"/>
    <sheet name="JUSTIFICACION EGRESOS" sheetId="9" r:id="rId9"/>
    <sheet name="Prog-II Detalle" sheetId="10" r:id="rId10"/>
    <sheet name="Prog-III Detalle" sheetId="11" r:id="rId11"/>
    <sheet name="Prog-IV Detalle" sheetId="12" r:id="rId12"/>
  </sheets>
  <externalReferences>
    <externalReference r:id="rId15"/>
  </externalReferences>
  <definedNames>
    <definedName name="_xlnm.Print_Area" localSheetId="2">'Eg. X Partida'!$A$1:$G$31</definedName>
    <definedName name="_xlnm.Print_Area" localSheetId="1">'Gral y X Prog.'!$A$1:$L$24</definedName>
    <definedName name="_xlnm.Print_Area" localSheetId="0">'Ingresos'!$A$1:$D$12</definedName>
    <definedName name="_xlnm.Print_Area" localSheetId="8">'JUSTIFICACION EGRESOS'!$A$1:$I$17</definedName>
    <definedName name="_xlnm.Print_Area" localSheetId="4">'ORIGEN Y APLICACION'!$A$1:$H$21</definedName>
    <definedName name="_xlnm.Print_Area" localSheetId="9">'Prog-II Detalle'!$A$1:$D$62</definedName>
    <definedName name="_xlnm.Print_Area" localSheetId="10">'Prog-III Detalle'!$A$1:$C$9</definedName>
    <definedName name="_xlnm.Print_Area" localSheetId="11">'Prog-IV Detalle'!$A$1:$E$11</definedName>
    <definedName name="_xlnm.Print_Titles" localSheetId="1">'Gral y X Prog.'!$A:$L,'Gral y X Prog.'!$1:$6</definedName>
    <definedName name="_xlnm.Print_Titles" localSheetId="7">'Just. Ingresos'!$A:$F,'Just. Ingresos'!$1:$4</definedName>
    <definedName name="_xlnm.Print_Titles" localSheetId="8">'JUSTIFICACION EGRESOS'!$A:$I,'JUSTIFICACION EGRESOS'!$1:$4</definedName>
    <definedName name="_xlnm.Print_Titles" localSheetId="4">'ORIGEN Y APLICACION'!$A:$H,'ORIGEN Y APLICACION'!$1:$7</definedName>
    <definedName name="_xlnm.Print_Titles" localSheetId="9">'Prog-II Detalle'!$1:$5</definedName>
    <definedName name="_xlnm.Print_Titles" localSheetId="10">'Prog-III Detalle'!$A:$C,'Prog-III Detalle'!$1:$6</definedName>
    <definedName name="_xlnm.Print_Titles" localSheetId="11">'Prog-IV Detalle'!$1:$5</definedName>
  </definedNames>
  <calcPr fullCalcOnLoad="1"/>
</workbook>
</file>

<file path=xl/comments6.xml><?xml version="1.0" encoding="utf-8"?>
<comments xmlns="http://schemas.openxmlformats.org/spreadsheetml/2006/main">
  <authors>
    <author>Flor de Mar?a Alfaro</author>
  </authors>
  <commentList>
    <comment ref="A4" authorId="0">
      <text>
        <r>
          <rPr>
            <sz val="8"/>
            <rFont val="Tahoma"/>
            <family val="2"/>
          </rPr>
          <t xml:space="preserve">NO REMITIR RENGLONES SIN DATOS.
</t>
        </r>
      </text>
    </comment>
  </commentList>
</comments>
</file>

<file path=xl/sharedStrings.xml><?xml version="1.0" encoding="utf-8"?>
<sst xmlns="http://schemas.openxmlformats.org/spreadsheetml/2006/main" count="190" uniqueCount="119">
  <si>
    <t>Transf corrientes al Gobierno Central</t>
  </si>
  <si>
    <t>Trasnf Capital Instit decent no empres</t>
  </si>
  <si>
    <t>Amort Prést. Instit Des. No Empresariales</t>
  </si>
  <si>
    <t>Sumas Destino especifico sin asignación presupuestaria</t>
  </si>
  <si>
    <t>**,**,03,04,03</t>
  </si>
  <si>
    <t>Comisiones y Otros Gastos S/Prés. Inte</t>
  </si>
  <si>
    <t>Cuentas especiales</t>
  </si>
  <si>
    <t>Monto</t>
  </si>
  <si>
    <t>Comentarios</t>
  </si>
  <si>
    <t>DETALLE GENERAL DE INGRESOS</t>
  </si>
  <si>
    <t>DETALLE</t>
  </si>
  <si>
    <t>Total</t>
  </si>
  <si>
    <t>MUNICIPALIDAD DE SANTA ANA</t>
  </si>
  <si>
    <t>CÓDIGO</t>
  </si>
  <si>
    <t>NOMBRE DE LA CUENTA</t>
  </si>
  <si>
    <t>MONTO</t>
  </si>
  <si>
    <t>PROGRAMA II</t>
  </si>
  <si>
    <t>BIENES DURADEROS</t>
  </si>
  <si>
    <t>PROGRAMA III</t>
  </si>
  <si>
    <t>Bienes Duraderos</t>
  </si>
  <si>
    <t>Servicios</t>
  </si>
  <si>
    <t>Materiales y Suministros</t>
  </si>
  <si>
    <t>DETALLE GENERAL DE EGRESOS</t>
  </si>
  <si>
    <t>CUENTA</t>
  </si>
  <si>
    <t>PRESUPUESTO</t>
  </si>
  <si>
    <t>%</t>
  </si>
  <si>
    <t>TOTAL</t>
  </si>
  <si>
    <t>REMUNERACIONES</t>
  </si>
  <si>
    <t>SERVICIOS</t>
  </si>
  <si>
    <t>MATERIALES Y SUMINISTROS</t>
  </si>
  <si>
    <t>INTERESES Y COMISIONES</t>
  </si>
  <si>
    <t>TRANSFERENCIAS CORRIENTES</t>
  </si>
  <si>
    <t>TRANSFERENCIAS DE CAPITAL</t>
  </si>
  <si>
    <t>AMORTIZACIÓN</t>
  </si>
  <si>
    <t>SECCIÓN DE EGRESOS POR PARTIDA</t>
  </si>
  <si>
    <t>GENERAL Y POR PROGRAMA</t>
  </si>
  <si>
    <t xml:space="preserve">JUSTIFICACIÓN DE INGRESOS </t>
  </si>
  <si>
    <t>PROGRAMA I: ADMINISTRACION</t>
  </si>
  <si>
    <t>Firma del funcionario responsable</t>
  </si>
  <si>
    <t>Combustibles y lubricantes</t>
  </si>
  <si>
    <t>CUADRO No. 5</t>
  </si>
  <si>
    <t>TRANSFERENCIAS CORRIENTES Y DE CAPITAL A FAVOR DE ENTIDADES PRIVADAS SIN FINES DE LUCRO</t>
  </si>
  <si>
    <t>Código de gasto</t>
  </si>
  <si>
    <t>NOMBRE DEL BENEFICIARIO CLASIFICADO SEGÚN PARTIDA Y GRUPO DE EGRESOS</t>
  </si>
  <si>
    <t>Cédula Jurídica (entidad privada)</t>
  </si>
  <si>
    <t>FUNDAMENTO LEGAL</t>
  </si>
  <si>
    <t>FINALIDAD DE LA TRANSFERENCIA</t>
  </si>
  <si>
    <t>Elaborado por: Rebeca Vásquez Herrera</t>
  </si>
  <si>
    <t>PARTIDA</t>
  </si>
  <si>
    <t>TOTALES POR EL OBJETO DEL GASTO</t>
  </si>
  <si>
    <t>ACTIVOS FINANCIEROS</t>
  </si>
  <si>
    <t>CUENTAS ESPECIALES</t>
  </si>
  <si>
    <t>PROGRAMA II: Servicios Comunales</t>
  </si>
  <si>
    <t>PROGRAMA III: Inversiones</t>
  </si>
  <si>
    <t>TOTALES</t>
  </si>
  <si>
    <t xml:space="preserve">     </t>
  </si>
  <si>
    <t>CUADRO No. 1</t>
  </si>
  <si>
    <t>DETALLE DE ORIGEN Y APLICACIÓN DE RECURSOS ESPECÍFICOS</t>
  </si>
  <si>
    <t>INGRESO ESPECÍFICO</t>
  </si>
  <si>
    <t>CODIGO SEGÚN CLASIFICADOR DE INGRESOS</t>
  </si>
  <si>
    <t>APLICACIÓN</t>
  </si>
  <si>
    <t>Programa</t>
  </si>
  <si>
    <t>Act/Serv/Grupo</t>
  </si>
  <si>
    <t>Proyecto</t>
  </si>
  <si>
    <t>SECCIÓN DE EGRESOS DETALLADOS GENERAL Y POR PROGRAMA</t>
  </si>
  <si>
    <t>PROGRAMA I: Dirección y Administración General</t>
  </si>
  <si>
    <t>**,**,01,01,02</t>
  </si>
  <si>
    <t>**,**,05,02,02</t>
  </si>
  <si>
    <t>**,**,06,01,01</t>
  </si>
  <si>
    <t>**,**,07,01,03</t>
  </si>
  <si>
    <t>**,**,08,02,03</t>
  </si>
  <si>
    <t>**,**,09,02,02</t>
  </si>
  <si>
    <t>Saldo por Asignar si es positivo</t>
  </si>
  <si>
    <t>CODIGO</t>
  </si>
  <si>
    <t xml:space="preserve">MONTO </t>
  </si>
  <si>
    <t>TOTAL DE INGRESOS</t>
  </si>
  <si>
    <t>Código Presupuestario Ingreso</t>
  </si>
  <si>
    <t>JUSTIFICACIÓN DE EGRESOS</t>
  </si>
  <si>
    <t>Remuneraciones</t>
  </si>
  <si>
    <t>Transferencias Corrientes</t>
  </si>
  <si>
    <t>Programa IV: Part. Específicas</t>
  </si>
  <si>
    <t>PROGRAMA IV: Partidas Específicas</t>
  </si>
  <si>
    <t>Cuenta Presupuestaria</t>
  </si>
  <si>
    <t>Alquiler de Maquinaria, Equipo y Mob.</t>
  </si>
  <si>
    <t>Intereses y Comisiones</t>
  </si>
  <si>
    <t>Amortización</t>
  </si>
  <si>
    <t>Transferencias de Capital</t>
  </si>
  <si>
    <t>Vías de Comunicación Terrestre</t>
  </si>
  <si>
    <t>PROGRAMA IV</t>
  </si>
  <si>
    <t>Anexo Nº 6</t>
  </si>
  <si>
    <t>Aportes en especie para servicios y proyectos comunales.</t>
  </si>
  <si>
    <t>BENEFICIARIO</t>
  </si>
  <si>
    <t>TOTAL (Debe ser igual al Servicio 31: Aportes en especie para servicios y proyectos).</t>
  </si>
  <si>
    <t>Elaborado por Rebeca Vásquez Herrera</t>
  </si>
  <si>
    <t>**,**,**,02,01,01</t>
  </si>
  <si>
    <t>PRESUPUESTO EXTRAORDINARIO 01-2016</t>
  </si>
  <si>
    <t>2,0,0,0,00,00,0,0,000</t>
  </si>
  <si>
    <t>Ingresos de Capital</t>
  </si>
  <si>
    <t>2,4,0,0,00,00,0,0,000</t>
  </si>
  <si>
    <t>2,4,1,0,00,00,0,0,000</t>
  </si>
  <si>
    <t>TRANSFEREN  CAPITAL DEL SECTOR PUBLICO</t>
  </si>
  <si>
    <t>2,4,1,1,00,00,0,0,000</t>
  </si>
  <si>
    <t>Transferencias de capital del Gobierno Central</t>
  </si>
  <si>
    <t>**,**,00,01,01</t>
  </si>
  <si>
    <t>Sueldos Fijos</t>
  </si>
  <si>
    <t xml:space="preserve">TOTAL DE INGRESOS </t>
  </si>
  <si>
    <t>PRESUPUESTO EXTRAORDINARIO 02-2016</t>
  </si>
  <si>
    <t>Fecha: Agosto 2016</t>
  </si>
  <si>
    <t>Yo, Rebeca Vásquez Herrera, hago constar que los datos suministrados anteriormente corresponden a las aplicaciones dadas por la Municipalidad a la totalidad de los recursos con origen específico incorporados en el Presupuesto Extraordinario 02-2016.</t>
  </si>
  <si>
    <t>El monto presupuestado corresponde al monto aprobado en el Segundo Presupuesto Extraordinario de la República, como parte de los recursos  otorgados a favor de la Municipalidad de Santa Ana de la Ley 9329 Ley Especial para la Transferencia de Competencias: Atención Plena y Exclusiva de la Red Vial Cantonal, según se indica en el Oficio Nº ANAI-22-2016 de la Asociación Nacional de Alcaldías e Independencias.</t>
  </si>
  <si>
    <t xml:space="preserve">Monasterio-Chirracal para el mejoramiento desde las cercanías del Condominio Vistas del Monasterio hasta el Río Corrogres </t>
  </si>
  <si>
    <t>Mejoramiento de la calle de la cuesta Obando desde la cuesta hacia el restaurante Bacchus.</t>
  </si>
  <si>
    <t>Mejoramiento del camino de Calle Manantiales Sur para unirla con Calle Manantiales</t>
  </si>
  <si>
    <t>03,02,00,05,02,02</t>
  </si>
  <si>
    <t>Para el Presupuesto Extraordinario 02-2016 no se incluyeron aportes en especie para servicios y proyectos comunales</t>
  </si>
  <si>
    <t>No hay transferencias corrientes</t>
  </si>
  <si>
    <t>No hay transferencias de capital</t>
  </si>
  <si>
    <r>
      <t xml:space="preserve">Se presupuesta la suma de </t>
    </r>
    <r>
      <rPr>
        <sz val="11"/>
        <rFont val="Calibri"/>
        <family val="2"/>
      </rPr>
      <t>₵</t>
    </r>
    <r>
      <rPr>
        <sz val="11"/>
        <rFont val="Arial"/>
        <family val="2"/>
      </rPr>
      <t>145.843.310,00 de los recursos provenientes de la Ley 9329 desglosados en los siguientes proyectos:</t>
    </r>
  </si>
  <si>
    <t>Extraordinario 02-2016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</si>
</sst>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5" formatCode="0.0%"/>
    <numFmt numFmtId="225" formatCode="_-* #,##0.00\ [$€]_-;\-* #,##0.00\ [$€]_-;_-* &quot;-&quot;??\ [$€]_-;_-@_-"/>
    <numFmt numFmtId="231" formatCode="#,##0.000000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,Bold"/>
      <family val="0"/>
    </font>
    <font>
      <b/>
      <u val="single"/>
      <sz val="10"/>
      <name val="Arial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,Bold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,Bold"/>
      <family val="0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22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37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4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10" fontId="0" fillId="0" borderId="0" xfId="56" applyNumberFormat="1" applyFont="1" applyAlignment="1">
      <alignment/>
    </xf>
    <xf numFmtId="10" fontId="0" fillId="0" borderId="17" xfId="56" applyNumberFormat="1" applyFont="1" applyBorder="1" applyAlignment="1">
      <alignment horizontal="center"/>
    </xf>
    <xf numFmtId="10" fontId="0" fillId="0" borderId="13" xfId="56" applyNumberFormat="1" applyFont="1" applyBorder="1" applyAlignment="1">
      <alignment/>
    </xf>
    <xf numFmtId="10" fontId="0" fillId="0" borderId="12" xfId="56" applyNumberFormat="1" applyFont="1" applyBorder="1" applyAlignment="1">
      <alignment/>
    </xf>
    <xf numFmtId="10" fontId="1" fillId="0" borderId="13" xfId="56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9" fontId="0" fillId="0" borderId="0" xfId="56" applyNumberFormat="1" applyFont="1" applyFill="1" applyBorder="1" applyAlignment="1">
      <alignment horizontal="center" vertical="center"/>
    </xf>
    <xf numFmtId="43" fontId="0" fillId="0" borderId="0" xfId="56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 wrapText="1"/>
    </xf>
    <xf numFmtId="43" fontId="0" fillId="0" borderId="19" xfId="0" applyNumberFormat="1" applyFont="1" applyFill="1" applyBorder="1" applyAlignment="1">
      <alignment vertical="center"/>
    </xf>
    <xf numFmtId="9" fontId="0" fillId="0" borderId="19" xfId="56" applyNumberFormat="1" applyFont="1" applyFill="1" applyBorder="1" applyAlignment="1">
      <alignment horizontal="center" vertical="center"/>
    </xf>
    <xf numFmtId="215" fontId="0" fillId="0" borderId="20" xfId="56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wrapText="1"/>
    </xf>
    <xf numFmtId="215" fontId="0" fillId="0" borderId="22" xfId="56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43" fontId="1" fillId="0" borderId="24" xfId="0" applyNumberFormat="1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vertical="center" wrapText="1"/>
    </xf>
    <xf numFmtId="9" fontId="0" fillId="0" borderId="0" xfId="56" applyNumberFormat="1" applyFont="1" applyAlignment="1">
      <alignment horizontal="center" vertical="center"/>
    </xf>
    <xf numFmtId="43" fontId="0" fillId="0" borderId="0" xfId="56" applyNumberFormat="1" applyFont="1" applyAlignment="1">
      <alignment horizontal="center" vertical="center"/>
    </xf>
    <xf numFmtId="9" fontId="1" fillId="0" borderId="24" xfId="56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213" fontId="4" fillId="33" borderId="0" xfId="49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0" applyNumberFormat="1" applyFont="1" applyAlignment="1">
      <alignment/>
    </xf>
    <xf numFmtId="9" fontId="1" fillId="0" borderId="25" xfId="56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43" fontId="5" fillId="0" borderId="0" xfId="0" applyNumberFormat="1" applyFont="1" applyAlignment="1">
      <alignment vertical="center"/>
    </xf>
    <xf numFmtId="43" fontId="0" fillId="0" borderId="19" xfId="5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" fillId="0" borderId="26" xfId="0" applyFont="1" applyFill="1" applyBorder="1" applyAlignment="1" applyProtection="1">
      <alignment horizontal="justify" vertical="center" wrapText="1"/>
      <protection/>
    </xf>
    <xf numFmtId="4" fontId="1" fillId="0" borderId="27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justify" vertical="center" wrapText="1"/>
    </xf>
    <xf numFmtId="4" fontId="0" fillId="0" borderId="0" xfId="0" applyNumberFormat="1" applyFont="1" applyAlignment="1">
      <alignment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vertical="center"/>
    </xf>
    <xf numFmtId="4" fontId="0" fillId="0" borderId="26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43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10" fontId="0" fillId="0" borderId="26" xfId="56" applyNumberFormat="1" applyFont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2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justify" vertical="center" textRotation="90" wrapText="1"/>
    </xf>
    <xf numFmtId="0" fontId="5" fillId="34" borderId="26" xfId="0" applyFont="1" applyFill="1" applyBorder="1" applyAlignment="1">
      <alignment vertical="center" wrapText="1"/>
    </xf>
    <xf numFmtId="49" fontId="0" fillId="34" borderId="26" xfId="0" applyNumberFormat="1" applyFont="1" applyFill="1" applyBorder="1" applyAlignment="1">
      <alignment horizontal="justify" vertical="center" wrapText="1"/>
    </xf>
    <xf numFmtId="4" fontId="0" fillId="34" borderId="26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 wrapText="1"/>
    </xf>
    <xf numFmtId="4" fontId="5" fillId="34" borderId="26" xfId="49" applyNumberFormat="1" applyFont="1" applyFill="1" applyBorder="1" applyAlignment="1">
      <alignment horizontal="right" vertical="center" wrapText="1"/>
    </xf>
    <xf numFmtId="4" fontId="1" fillId="0" borderId="3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3" fillId="0" borderId="31" xfId="0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0" fillId="35" borderId="3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vertical="center" wrapText="1"/>
    </xf>
    <xf numFmtId="4" fontId="10" fillId="35" borderId="35" xfId="0" applyNumberFormat="1" applyFont="1" applyFill="1" applyBorder="1" applyAlignment="1">
      <alignment horizontal="right" vertical="center" wrapText="1"/>
    </xf>
    <xf numFmtId="4" fontId="10" fillId="35" borderId="36" xfId="0" applyNumberFormat="1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4" fontId="1" fillId="35" borderId="35" xfId="0" applyNumberFormat="1" applyFont="1" applyFill="1" applyBorder="1" applyAlignment="1" applyProtection="1">
      <alignment horizontal="right" vertical="center" wrapText="1"/>
      <protection locked="0"/>
    </xf>
    <xf numFmtId="4" fontId="1" fillId="35" borderId="3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30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3" fontId="5" fillId="0" borderId="0" xfId="0" applyNumberFormat="1" applyFont="1" applyAlignment="1">
      <alignment vertical="center" wrapText="1"/>
    </xf>
    <xf numFmtId="0" fontId="59" fillId="0" borderId="0" xfId="0" applyFont="1" applyAlignment="1">
      <alignment vertical="center"/>
    </xf>
    <xf numFmtId="49" fontId="1" fillId="0" borderId="27" xfId="0" applyNumberFormat="1" applyFont="1" applyBorder="1" applyAlignment="1">
      <alignment horizontal="justify" vertical="center" textRotation="90" wrapText="1"/>
    </xf>
    <xf numFmtId="0" fontId="1" fillId="0" borderId="27" xfId="0" applyFont="1" applyBorder="1" applyAlignment="1">
      <alignment horizontal="left" vertical="center" wrapText="1"/>
    </xf>
    <xf numFmtId="4" fontId="1" fillId="0" borderId="27" xfId="49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4" fontId="0" fillId="0" borderId="38" xfId="0" applyNumberFormat="1" applyFont="1" applyFill="1" applyBorder="1" applyAlignment="1">
      <alignment horizontal="right" vertical="center" wrapText="1"/>
    </xf>
    <xf numFmtId="4" fontId="0" fillId="0" borderId="27" xfId="0" applyNumberFormat="1" applyFont="1" applyFill="1" applyBorder="1" applyAlignment="1">
      <alignment horizontal="right" vertical="center" wrapText="1"/>
    </xf>
    <xf numFmtId="49" fontId="6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34" borderId="39" xfId="0" applyNumberFormat="1" applyFill="1" applyBorder="1" applyAlignment="1" applyProtection="1">
      <alignment vertical="center" wrapText="1"/>
      <protection/>
    </xf>
    <xf numFmtId="43" fontId="0" fillId="0" borderId="0" xfId="0" applyNumberFormat="1" applyAlignment="1">
      <alignment vertical="center"/>
    </xf>
    <xf numFmtId="43" fontId="5" fillId="0" borderId="0" xfId="0" applyNumberFormat="1" applyFont="1" applyFill="1" applyAlignment="1">
      <alignment horizontal="justify" vertical="center" wrapText="1"/>
    </xf>
    <xf numFmtId="43" fontId="0" fillId="0" borderId="0" xfId="0" applyNumberFormat="1" applyFont="1" applyAlignment="1">
      <alignment horizontal="left" vertical="center" wrapText="1"/>
    </xf>
    <xf numFmtId="0" fontId="9" fillId="36" borderId="40" xfId="0" applyFont="1" applyFill="1" applyBorder="1" applyAlignment="1">
      <alignment horizontal="center" vertical="center" wrapText="1"/>
    </xf>
    <xf numFmtId="4" fontId="9" fillId="36" borderId="40" xfId="0" applyNumberFormat="1" applyFont="1" applyFill="1" applyBorder="1" applyAlignment="1">
      <alignment horizontal="right" vertical="center" wrapText="1"/>
    </xf>
    <xf numFmtId="0" fontId="61" fillId="37" borderId="21" xfId="0" applyFont="1" applyFill="1" applyBorder="1" applyAlignment="1">
      <alignment horizontal="center" vertical="center"/>
    </xf>
    <xf numFmtId="0" fontId="61" fillId="37" borderId="0" xfId="0" applyNumberFormat="1" applyFont="1" applyFill="1" applyBorder="1" applyAlignment="1">
      <alignment horizontal="center" vertical="center" wrapText="1"/>
    </xf>
    <xf numFmtId="43" fontId="59" fillId="37" borderId="0" xfId="0" applyNumberFormat="1" applyFont="1" applyFill="1" applyBorder="1" applyAlignment="1">
      <alignment vertical="center"/>
    </xf>
    <xf numFmtId="9" fontId="59" fillId="37" borderId="0" xfId="56" applyNumberFormat="1" applyFont="1" applyFill="1" applyBorder="1" applyAlignment="1">
      <alignment horizontal="center" vertical="center"/>
    </xf>
    <xf numFmtId="215" fontId="59" fillId="37" borderId="22" xfId="56" applyNumberFormat="1" applyFont="1" applyFill="1" applyBorder="1" applyAlignment="1">
      <alignment horizontal="center" vertical="center"/>
    </xf>
    <xf numFmtId="0" fontId="59" fillId="37" borderId="28" xfId="0" applyFont="1" applyFill="1" applyBorder="1" applyAlignment="1">
      <alignment horizontal="center"/>
    </xf>
    <xf numFmtId="0" fontId="59" fillId="37" borderId="41" xfId="0" applyFont="1" applyFill="1" applyBorder="1" applyAlignment="1">
      <alignment/>
    </xf>
    <xf numFmtId="43" fontId="59" fillId="37" borderId="41" xfId="0" applyNumberFormat="1" applyFont="1" applyFill="1" applyBorder="1" applyAlignment="1">
      <alignment/>
    </xf>
    <xf numFmtId="43" fontId="59" fillId="37" borderId="42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49" fontId="5" fillId="38" borderId="26" xfId="0" applyNumberFormat="1" applyFont="1" applyFill="1" applyBorder="1" applyAlignment="1">
      <alignment vertical="center" wrapText="1"/>
    </xf>
    <xf numFmtId="0" fontId="5" fillId="38" borderId="26" xfId="0" applyFont="1" applyFill="1" applyBorder="1" applyAlignment="1">
      <alignment horizontal="left" vertical="center" wrapText="1"/>
    </xf>
    <xf numFmtId="4" fontId="5" fillId="38" borderId="26" xfId="49" applyNumberFormat="1" applyFont="1" applyFill="1" applyBorder="1" applyAlignment="1">
      <alignment horizontal="right" vertical="center" wrapText="1"/>
    </xf>
    <xf numFmtId="49" fontId="62" fillId="38" borderId="26" xfId="0" applyNumberFormat="1" applyFont="1" applyFill="1" applyBorder="1" applyAlignment="1">
      <alignment horizontal="justify" vertical="center" wrapText="1"/>
    </xf>
    <xf numFmtId="0" fontId="62" fillId="38" borderId="26" xfId="0" applyFont="1" applyFill="1" applyBorder="1" applyAlignment="1">
      <alignment vertical="center" wrapText="1"/>
    </xf>
    <xf numFmtId="49" fontId="0" fillId="38" borderId="27" xfId="0" applyNumberFormat="1" applyFill="1" applyBorder="1" applyAlignment="1" applyProtection="1">
      <alignment horizontal="left" vertical="center" wrapText="1"/>
      <protection locked="0"/>
    </xf>
    <xf numFmtId="0" fontId="60" fillId="38" borderId="2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vertical="center" wrapText="1"/>
    </xf>
    <xf numFmtId="213" fontId="0" fillId="0" borderId="26" xfId="49" applyFont="1" applyBorder="1" applyAlignment="1">
      <alignment vertical="center" wrapText="1"/>
    </xf>
    <xf numFmtId="213" fontId="0" fillId="38" borderId="26" xfId="49" applyFont="1" applyFill="1" applyBorder="1" applyAlignment="1">
      <alignment vertical="center" wrapText="1"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0" fontId="5" fillId="38" borderId="3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textRotation="90"/>
    </xf>
    <xf numFmtId="49" fontId="1" fillId="0" borderId="26" xfId="0" applyNumberFormat="1" applyFont="1" applyBorder="1" applyAlignment="1">
      <alignment horizontal="center" vertical="center"/>
    </xf>
    <xf numFmtId="43" fontId="4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43" fontId="0" fillId="0" borderId="0" xfId="0" applyNumberFormat="1" applyFill="1" applyAlignment="1">
      <alignment vertical="center"/>
    </xf>
    <xf numFmtId="0" fontId="5" fillId="38" borderId="29" xfId="0" applyFont="1" applyFill="1" applyBorder="1" applyAlignment="1">
      <alignment vertical="center" wrapText="1"/>
    </xf>
    <xf numFmtId="0" fontId="5" fillId="38" borderId="26" xfId="0" applyFont="1" applyFill="1" applyBorder="1" applyAlignment="1">
      <alignment vertical="center" wrapText="1"/>
    </xf>
    <xf numFmtId="4" fontId="5" fillId="38" borderId="27" xfId="49" applyNumberFormat="1" applyFont="1" applyFill="1" applyBorder="1" applyAlignment="1">
      <alignment vertical="center"/>
    </xf>
    <xf numFmtId="4" fontId="5" fillId="34" borderId="27" xfId="49" applyNumberFormat="1" applyFont="1" applyFill="1" applyBorder="1" applyAlignment="1">
      <alignment vertical="center"/>
    </xf>
    <xf numFmtId="4" fontId="1" fillId="34" borderId="26" xfId="0" applyNumberFormat="1" applyFont="1" applyFill="1" applyBorder="1" applyAlignment="1">
      <alignment vertical="center"/>
    </xf>
    <xf numFmtId="0" fontId="5" fillId="34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0" fillId="39" borderId="28" xfId="0" applyFont="1" applyFill="1" applyBorder="1" applyAlignment="1">
      <alignment vertical="center" wrapText="1"/>
    </xf>
    <xf numFmtId="0" fontId="0" fillId="39" borderId="42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43" fontId="0" fillId="0" borderId="0" xfId="0" applyNumberFormat="1" applyFont="1" applyAlignment="1">
      <alignment horizontal="right" vertical="center" wrapText="1"/>
    </xf>
    <xf numFmtId="231" fontId="0" fillId="0" borderId="0" xfId="0" applyNumberFormat="1" applyFont="1" applyBorder="1" applyAlignment="1">
      <alignment vertical="center" wrapText="1"/>
    </xf>
    <xf numFmtId="0" fontId="59" fillId="40" borderId="26" xfId="0" applyFont="1" applyFill="1" applyBorder="1" applyAlignment="1">
      <alignment horizontal="center" vertical="center"/>
    </xf>
    <xf numFmtId="4" fontId="59" fillId="40" borderId="26" xfId="0" applyNumberFormat="1" applyFont="1" applyFill="1" applyBorder="1" applyAlignment="1">
      <alignment horizontal="center" vertical="center"/>
    </xf>
    <xf numFmtId="4" fontId="59" fillId="40" borderId="26" xfId="0" applyNumberFormat="1" applyFont="1" applyFill="1" applyBorder="1" applyAlignment="1">
      <alignment vertical="center"/>
    </xf>
    <xf numFmtId="10" fontId="59" fillId="40" borderId="26" xfId="56" applyNumberFormat="1" applyFont="1" applyFill="1" applyBorder="1" applyAlignment="1">
      <alignment vertical="center"/>
    </xf>
    <xf numFmtId="0" fontId="61" fillId="40" borderId="43" xfId="0" applyFont="1" applyFill="1" applyBorder="1" applyAlignment="1">
      <alignment horizontal="center" vertical="center" wrapText="1"/>
    </xf>
    <xf numFmtId="43" fontId="63" fillId="40" borderId="40" xfId="0" applyNumberFormat="1" applyFont="1" applyFill="1" applyBorder="1" applyAlignment="1">
      <alignment vertical="center"/>
    </xf>
    <xf numFmtId="0" fontId="62" fillId="40" borderId="40" xfId="0" applyFont="1" applyFill="1" applyBorder="1" applyAlignment="1">
      <alignment vertical="center"/>
    </xf>
    <xf numFmtId="43" fontId="61" fillId="40" borderId="44" xfId="0" applyNumberFormat="1" applyFont="1" applyFill="1" applyBorder="1" applyAlignment="1">
      <alignment vertical="center" wrapText="1"/>
    </xf>
    <xf numFmtId="0" fontId="59" fillId="40" borderId="40" xfId="0" applyFont="1" applyFill="1" applyBorder="1" applyAlignment="1">
      <alignment horizontal="center" vertical="center" wrapText="1"/>
    </xf>
    <xf numFmtId="0" fontId="59" fillId="40" borderId="43" xfId="0" applyFont="1" applyFill="1" applyBorder="1" applyAlignment="1">
      <alignment horizontal="center" vertical="center" wrapText="1"/>
    </xf>
    <xf numFmtId="4" fontId="61" fillId="40" borderId="26" xfId="0" applyNumberFormat="1" applyFont="1" applyFill="1" applyBorder="1" applyAlignment="1">
      <alignment vertical="center" wrapText="1"/>
    </xf>
    <xf numFmtId="0" fontId="0" fillId="40" borderId="26" xfId="0" applyFont="1" applyFill="1" applyBorder="1" applyAlignment="1">
      <alignment horizontal="justify" vertical="center" wrapText="1"/>
    </xf>
    <xf numFmtId="0" fontId="9" fillId="40" borderId="40" xfId="0" applyFont="1" applyFill="1" applyBorder="1" applyAlignment="1">
      <alignment horizontal="center" vertical="center"/>
    </xf>
    <xf numFmtId="0" fontId="64" fillId="40" borderId="40" xfId="0" applyNumberFormat="1" applyFont="1" applyFill="1" applyBorder="1" applyAlignment="1">
      <alignment horizontal="center" vertical="center" wrapText="1"/>
    </xf>
    <xf numFmtId="43" fontId="64" fillId="40" borderId="40" xfId="0" applyNumberFormat="1" applyFont="1" applyFill="1" applyBorder="1" applyAlignment="1">
      <alignment horizontal="center" vertical="center" wrapText="1"/>
    </xf>
    <xf numFmtId="9" fontId="64" fillId="40" borderId="40" xfId="56" applyNumberFormat="1" applyFont="1" applyFill="1" applyBorder="1" applyAlignment="1">
      <alignment horizontal="center" vertical="center" wrapText="1"/>
    </xf>
    <xf numFmtId="43" fontId="64" fillId="40" borderId="40" xfId="56" applyNumberFormat="1" applyFont="1" applyFill="1" applyBorder="1" applyAlignment="1">
      <alignment horizontal="center" vertical="center" wrapText="1"/>
    </xf>
    <xf numFmtId="215" fontId="64" fillId="40" borderId="40" xfId="56" applyNumberFormat="1" applyFont="1" applyFill="1" applyBorder="1" applyAlignment="1">
      <alignment horizontal="center" vertical="center" wrapText="1"/>
    </xf>
    <xf numFmtId="0" fontId="64" fillId="40" borderId="26" xfId="0" applyFont="1" applyFill="1" applyBorder="1" applyAlignment="1">
      <alignment/>
    </xf>
    <xf numFmtId="0" fontId="1" fillId="40" borderId="26" xfId="0" applyFont="1" applyFill="1" applyBorder="1" applyAlignment="1">
      <alignment horizontal="center" vertical="center" wrapText="1"/>
    </xf>
    <xf numFmtId="0" fontId="1" fillId="40" borderId="26" xfId="0" applyFont="1" applyFill="1" applyBorder="1" applyAlignment="1">
      <alignment horizontal="center"/>
    </xf>
    <xf numFmtId="10" fontId="1" fillId="40" borderId="26" xfId="56" applyNumberFormat="1" applyFont="1" applyFill="1" applyBorder="1" applyAlignment="1">
      <alignment horizontal="center"/>
    </xf>
    <xf numFmtId="0" fontId="59" fillId="40" borderId="33" xfId="0" applyFont="1" applyFill="1" applyBorder="1" applyAlignment="1">
      <alignment horizontal="center"/>
    </xf>
    <xf numFmtId="0" fontId="5" fillId="40" borderId="20" xfId="0" applyFont="1" applyFill="1" applyBorder="1" applyAlignment="1">
      <alignment/>
    </xf>
    <xf numFmtId="4" fontId="61" fillId="40" borderId="20" xfId="0" applyNumberFormat="1" applyFont="1" applyFill="1" applyBorder="1" applyAlignment="1">
      <alignment horizontal="right"/>
    </xf>
    <xf numFmtId="0" fontId="65" fillId="40" borderId="23" xfId="0" applyFont="1" applyFill="1" applyBorder="1" applyAlignment="1">
      <alignment horizontal="center" vertical="center" wrapText="1"/>
    </xf>
    <xf numFmtId="0" fontId="65" fillId="40" borderId="43" xfId="0" applyFont="1" applyFill="1" applyBorder="1" applyAlignment="1">
      <alignment vertical="center" wrapText="1"/>
    </xf>
    <xf numFmtId="0" fontId="65" fillId="40" borderId="24" xfId="0" applyFont="1" applyFill="1" applyBorder="1" applyAlignment="1">
      <alignment horizontal="center" vertical="center" wrapText="1"/>
    </xf>
    <xf numFmtId="0" fontId="65" fillId="40" borderId="43" xfId="0" applyFont="1" applyFill="1" applyBorder="1" applyAlignment="1">
      <alignment horizontal="center" vertical="center" wrapText="1"/>
    </xf>
    <xf numFmtId="4" fontId="65" fillId="40" borderId="24" xfId="0" applyNumberFormat="1" applyFont="1" applyFill="1" applyBorder="1" applyAlignment="1">
      <alignment horizontal="center" vertical="center" wrapText="1"/>
    </xf>
    <xf numFmtId="4" fontId="65" fillId="40" borderId="43" xfId="0" applyNumberFormat="1" applyFont="1" applyFill="1" applyBorder="1" applyAlignment="1">
      <alignment horizontal="center" vertical="center" wrapText="1"/>
    </xf>
    <xf numFmtId="0" fontId="66" fillId="40" borderId="45" xfId="0" applyFont="1" applyFill="1" applyBorder="1" applyAlignment="1">
      <alignment horizontal="center" vertical="center" wrapText="1"/>
    </xf>
    <xf numFmtId="0" fontId="67" fillId="40" borderId="46" xfId="0" applyFont="1" applyFill="1" applyBorder="1" applyAlignment="1">
      <alignment vertical="center" wrapText="1"/>
    </xf>
    <xf numFmtId="0" fontId="66" fillId="40" borderId="46" xfId="0" applyFont="1" applyFill="1" applyBorder="1" applyAlignment="1">
      <alignment vertical="center" wrapText="1"/>
    </xf>
    <xf numFmtId="4" fontId="63" fillId="40" borderId="46" xfId="0" applyNumberFormat="1" applyFont="1" applyFill="1" applyBorder="1" applyAlignment="1" applyProtection="1">
      <alignment horizontal="right" vertical="center" wrapText="1"/>
      <protection locked="0"/>
    </xf>
    <xf numFmtId="4" fontId="67" fillId="40" borderId="47" xfId="0" applyNumberFormat="1" applyFont="1" applyFill="1" applyBorder="1" applyAlignment="1" applyProtection="1">
      <alignment horizontal="right" vertical="center" wrapText="1"/>
      <protection locked="0"/>
    </xf>
    <xf numFmtId="0" fontId="4" fillId="40" borderId="26" xfId="0" applyFont="1" applyFill="1" applyBorder="1" applyAlignment="1">
      <alignment vertical="center" wrapText="1"/>
    </xf>
    <xf numFmtId="4" fontId="4" fillId="40" borderId="26" xfId="0" applyNumberFormat="1" applyFont="1" applyFill="1" applyBorder="1" applyAlignment="1">
      <alignment vertical="center" wrapText="1"/>
    </xf>
    <xf numFmtId="10" fontId="4" fillId="40" borderId="26" xfId="56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3" fontId="61" fillId="40" borderId="43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3" fontId="4" fillId="0" borderId="48" xfId="0" applyNumberFormat="1" applyFont="1" applyBorder="1" applyAlignment="1">
      <alignment horizontal="center" vertical="center" wrapText="1"/>
    </xf>
    <xf numFmtId="0" fontId="61" fillId="40" borderId="26" xfId="0" applyFont="1" applyFill="1" applyBorder="1" applyAlignment="1">
      <alignment horizontal="center" vertical="center" wrapText="1"/>
    </xf>
    <xf numFmtId="43" fontId="61" fillId="40" borderId="26" xfId="0" applyNumberFormat="1" applyFont="1" applyFill="1" applyBorder="1" applyAlignment="1">
      <alignment horizontal="center" vertical="center" wrapText="1"/>
    </xf>
    <xf numFmtId="9" fontId="59" fillId="37" borderId="19" xfId="56" applyNumberFormat="1" applyFont="1" applyFill="1" applyBorder="1" applyAlignment="1">
      <alignment horizontal="center" vertical="center"/>
    </xf>
    <xf numFmtId="4" fontId="0" fillId="41" borderId="27" xfId="0" applyNumberFormat="1" applyFont="1" applyFill="1" applyBorder="1" applyAlignment="1">
      <alignment horizontal="center" vertical="center" wrapText="1"/>
    </xf>
    <xf numFmtId="49" fontId="0" fillId="41" borderId="27" xfId="0" applyNumberFormat="1" applyFont="1" applyFill="1" applyBorder="1" applyAlignment="1">
      <alignment horizontal="center" vertical="center" wrapText="1"/>
    </xf>
    <xf numFmtId="49" fontId="0" fillId="41" borderId="26" xfId="0" applyNumberFormat="1" applyFont="1" applyFill="1" applyBorder="1" applyAlignment="1">
      <alignment horizontal="center" vertical="center" wrapText="1"/>
    </xf>
    <xf numFmtId="0" fontId="0" fillId="41" borderId="28" xfId="0" applyNumberFormat="1" applyFont="1" applyFill="1" applyBorder="1" applyAlignment="1">
      <alignment horizontal="justify" vertical="center" wrapText="1"/>
    </xf>
    <xf numFmtId="4" fontId="1" fillId="41" borderId="38" xfId="0" applyNumberFormat="1" applyFont="1" applyFill="1" applyBorder="1" applyAlignment="1">
      <alignment horizontal="right" vertical="center" wrapText="1"/>
    </xf>
    <xf numFmtId="0" fontId="59" fillId="40" borderId="28" xfId="0" applyFont="1" applyFill="1" applyBorder="1" applyAlignment="1">
      <alignment horizontal="center" vertical="center"/>
    </xf>
    <xf numFmtId="0" fontId="59" fillId="40" borderId="42" xfId="0" applyFont="1" applyFill="1" applyBorder="1" applyAlignment="1">
      <alignment horizontal="center" vertical="center"/>
    </xf>
    <xf numFmtId="4" fontId="1" fillId="33" borderId="49" xfId="0" applyNumberFormat="1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3" fillId="40" borderId="31" xfId="0" applyNumberFormat="1" applyFont="1" applyFill="1" applyBorder="1" applyAlignment="1">
      <alignment horizontal="center" vertical="center"/>
    </xf>
    <xf numFmtId="49" fontId="63" fillId="40" borderId="3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61" fillId="40" borderId="18" xfId="0" applyNumberFormat="1" applyFont="1" applyFill="1" applyBorder="1" applyAlignment="1">
      <alignment horizontal="center" vertical="center" wrapText="1"/>
    </xf>
    <xf numFmtId="49" fontId="61" fillId="4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61" fillId="40" borderId="2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61" fillId="40" borderId="31" xfId="0" applyFont="1" applyFill="1" applyBorder="1" applyAlignment="1">
      <alignment wrapText="1"/>
    </xf>
    <xf numFmtId="0" fontId="62" fillId="40" borderId="33" xfId="0" applyFont="1" applyFill="1" applyBorder="1" applyAlignment="1">
      <alignment wrapText="1"/>
    </xf>
    <xf numFmtId="0" fontId="5" fillId="40" borderId="31" xfId="0" applyFont="1" applyFill="1" applyBorder="1" applyAlignment="1">
      <alignment/>
    </xf>
    <xf numFmtId="0" fontId="5" fillId="40" borderId="3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59" fillId="40" borderId="31" xfId="0" applyFont="1" applyFill="1" applyBorder="1" applyAlignment="1">
      <alignment horizontal="center"/>
    </xf>
    <xf numFmtId="0" fontId="59" fillId="40" borderId="3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0" borderId="43" xfId="0" applyFont="1" applyFill="1" applyBorder="1" applyAlignment="1">
      <alignment horizontal="center" vertical="center" wrapText="1"/>
    </xf>
    <xf numFmtId="0" fontId="1" fillId="40" borderId="44" xfId="0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1" fillId="40" borderId="51" xfId="0" applyFont="1" applyFill="1" applyBorder="1" applyAlignment="1">
      <alignment horizontal="center" vertical="center" wrapText="1"/>
    </xf>
    <xf numFmtId="0" fontId="0" fillId="42" borderId="31" xfId="0" applyFont="1" applyFill="1" applyBorder="1" applyAlignment="1">
      <alignment horizontal="justify" vertical="center" wrapText="1"/>
    </xf>
    <xf numFmtId="0" fontId="0" fillId="42" borderId="32" xfId="0" applyFont="1" applyFill="1" applyBorder="1" applyAlignment="1">
      <alignment horizontal="justify" vertical="center" wrapText="1"/>
    </xf>
    <xf numFmtId="0" fontId="0" fillId="42" borderId="33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40" borderId="43" xfId="0" applyNumberFormat="1" applyFont="1" applyFill="1" applyBorder="1" applyAlignment="1">
      <alignment horizontal="center" vertical="center" wrapText="1"/>
    </xf>
    <xf numFmtId="4" fontId="1" fillId="40" borderId="4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0" borderId="28" xfId="0" applyFont="1" applyFill="1" applyBorder="1" applyAlignment="1">
      <alignment horizontal="left" vertical="center" wrapText="1"/>
    </xf>
    <xf numFmtId="0" fontId="4" fillId="40" borderId="41" xfId="0" applyFont="1" applyFill="1" applyBorder="1" applyAlignment="1">
      <alignment horizontal="left" vertical="center" wrapText="1"/>
    </xf>
    <xf numFmtId="0" fontId="4" fillId="40" borderId="4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41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justify" vertical="center" wrapText="1"/>
    </xf>
    <xf numFmtId="0" fontId="61" fillId="36" borderId="28" xfId="0" applyFont="1" applyFill="1" applyBorder="1" applyAlignment="1">
      <alignment horizontal="center"/>
    </xf>
    <xf numFmtId="0" fontId="61" fillId="36" borderId="41" xfId="0" applyFont="1" applyFill="1" applyBorder="1" applyAlignment="1">
      <alignment horizontal="center"/>
    </xf>
    <xf numFmtId="0" fontId="61" fillId="36" borderId="42" xfId="0" applyFont="1" applyFill="1" applyBorder="1" applyAlignment="1">
      <alignment horizontal="center"/>
    </xf>
    <xf numFmtId="43" fontId="4" fillId="38" borderId="52" xfId="0" applyNumberFormat="1" applyFont="1" applyFill="1" applyBorder="1" applyAlignment="1">
      <alignment horizontal="center" vertical="center" wrapText="1"/>
    </xf>
    <xf numFmtId="43" fontId="4" fillId="38" borderId="4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4" fillId="0" borderId="52" xfId="0" applyNumberFormat="1" applyFont="1" applyBorder="1" applyAlignment="1">
      <alignment horizontal="center" vertical="center" wrapText="1"/>
    </xf>
    <xf numFmtId="43" fontId="4" fillId="0" borderId="42" xfId="0" applyNumberFormat="1" applyFont="1" applyBorder="1" applyAlignment="1">
      <alignment horizontal="center" vertical="center" wrapText="1"/>
    </xf>
    <xf numFmtId="0" fontId="61" fillId="36" borderId="26" xfId="0" applyFont="1" applyFill="1" applyBorder="1" applyAlignment="1">
      <alignment horizontal="center"/>
    </xf>
    <xf numFmtId="0" fontId="61" fillId="40" borderId="0" xfId="0" applyFont="1" applyFill="1" applyAlignment="1">
      <alignment horizontal="center" vertical="center" wrapText="1"/>
    </xf>
    <xf numFmtId="0" fontId="5" fillId="38" borderId="28" xfId="0" applyFont="1" applyFill="1" applyBorder="1" applyAlignment="1">
      <alignment horizontal="left" vertical="center" wrapText="1"/>
    </xf>
    <xf numFmtId="0" fontId="5" fillId="38" borderId="41" xfId="0" applyFont="1" applyFill="1" applyBorder="1" applyAlignment="1">
      <alignment horizontal="left" vertical="center" wrapText="1"/>
    </xf>
    <xf numFmtId="0" fontId="5" fillId="38" borderId="42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41" xfId="0" applyFont="1" applyFill="1" applyBorder="1" applyAlignment="1">
      <alignment horizontal="left" vertical="center" wrapText="1"/>
    </xf>
    <xf numFmtId="0" fontId="5" fillId="34" borderId="4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justify" vertical="center" wrapText="1"/>
    </xf>
    <xf numFmtId="43" fontId="61" fillId="36" borderId="26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mora\CONFIG~1\Temp\A&#209;O%202011\PRESUPUESTOS%202011\REBECA\A&#209;O%202010\CONTROL%20DE%20PRESUPUESTO\PRESUPUESTO%20EXTRAORDINARIO%201-2010\PRESUPUESTO%20EXTRAORDINARIO%202010%20al%2014-04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Prog-I Detalle"/>
      <sheetName val="Prog-II Detalle"/>
      <sheetName val="Prog-III Detalle"/>
      <sheetName val="Prog-IV Detalle"/>
      <sheetName val="Gral y X Prog."/>
      <sheetName val="Eg. X Partida"/>
      <sheetName val="Gral. de Egresos"/>
      <sheetName val="Prog. X Partida"/>
      <sheetName val="Origen y Apli"/>
      <sheetName val="Just. Ingresos"/>
      <sheetName val="JUSTIFICACION EGRESOS"/>
      <sheetName val="CUADRO Nº5"/>
      <sheetName val="Indice"/>
    </sheetNames>
    <sheetDataSet>
      <sheetData sheetId="7">
        <row r="2">
          <cell r="A2" t="str">
            <v>MUNICIPALIDAD DE SANTA ANA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F15"/>
  <sheetViews>
    <sheetView tabSelected="1" zoomScale="130" zoomScaleNormal="130" zoomScalePageLayoutView="0" workbookViewId="0" topLeftCell="A1">
      <selection activeCell="C9" sqref="C9"/>
    </sheetView>
  </sheetViews>
  <sheetFormatPr defaultColWidth="11.421875" defaultRowHeight="12.75"/>
  <cols>
    <col min="1" max="1" width="19.140625" style="24" customWidth="1"/>
    <col min="2" max="2" width="64.140625" style="24" customWidth="1"/>
    <col min="3" max="3" width="19.57421875" style="24" customWidth="1"/>
    <col min="4" max="4" width="8.8515625" style="24" customWidth="1"/>
    <col min="5" max="5" width="2.57421875" style="24" customWidth="1"/>
    <col min="6" max="6" width="17.8515625" style="24" customWidth="1"/>
    <col min="7" max="7" width="15.8515625" style="24" customWidth="1"/>
    <col min="8" max="9" width="11.421875" style="24" customWidth="1"/>
    <col min="10" max="10" width="11.7109375" style="24" bestFit="1" customWidth="1"/>
    <col min="11" max="16384" width="11.421875" style="24" customWidth="1"/>
  </cols>
  <sheetData>
    <row r="1" spans="1:6" ht="15.75">
      <c r="A1" s="265" t="s">
        <v>12</v>
      </c>
      <c r="B1" s="265"/>
      <c r="C1" s="265"/>
      <c r="D1" s="265"/>
      <c r="E1" s="25"/>
      <c r="F1" s="81"/>
    </row>
    <row r="2" spans="1:6" ht="15.75">
      <c r="A2" s="265" t="s">
        <v>106</v>
      </c>
      <c r="B2" s="265"/>
      <c r="C2" s="265"/>
      <c r="D2" s="265"/>
      <c r="E2" s="25"/>
      <c r="F2" s="81"/>
    </row>
    <row r="3" spans="1:6" ht="15.75">
      <c r="A3" s="265" t="s">
        <v>9</v>
      </c>
      <c r="B3" s="265"/>
      <c r="C3" s="265"/>
      <c r="D3" s="265"/>
      <c r="E3" s="25"/>
      <c r="F3" s="81"/>
    </row>
    <row r="4" spans="1:6" ht="12.75">
      <c r="A4" s="69"/>
      <c r="B4" s="69"/>
      <c r="C4" s="97"/>
      <c r="D4" s="25"/>
      <c r="E4" s="25"/>
      <c r="F4" s="261" t="s">
        <v>72</v>
      </c>
    </row>
    <row r="5" spans="1:6" ht="15.75" customHeight="1">
      <c r="A5" s="208" t="s">
        <v>73</v>
      </c>
      <c r="B5" s="208" t="s">
        <v>10</v>
      </c>
      <c r="C5" s="209" t="s">
        <v>74</v>
      </c>
      <c r="D5" s="208" t="s">
        <v>25</v>
      </c>
      <c r="E5" s="25"/>
      <c r="F5" s="262"/>
    </row>
    <row r="6" spans="1:6" ht="19.5" customHeight="1">
      <c r="A6" s="202" t="s">
        <v>96</v>
      </c>
      <c r="B6" s="70" t="s">
        <v>97</v>
      </c>
      <c r="C6" s="200">
        <f>+C7</f>
        <v>145843310</v>
      </c>
      <c r="D6" s="94">
        <f>+C6/$C$12</f>
        <v>1</v>
      </c>
      <c r="E6" s="25"/>
      <c r="F6" s="95"/>
    </row>
    <row r="7" spans="1:6" ht="19.5" customHeight="1">
      <c r="A7" s="202" t="s">
        <v>98</v>
      </c>
      <c r="B7" s="70" t="s">
        <v>32</v>
      </c>
      <c r="C7" s="200">
        <f>+C8</f>
        <v>145843310</v>
      </c>
      <c r="D7" s="94">
        <f>+C7/$C$12</f>
        <v>1</v>
      </c>
      <c r="E7" s="25"/>
      <c r="F7" s="95"/>
    </row>
    <row r="8" spans="1:6" ht="19.5" customHeight="1">
      <c r="A8" s="202" t="s">
        <v>99</v>
      </c>
      <c r="B8" s="70" t="s">
        <v>100</v>
      </c>
      <c r="C8" s="200">
        <f>+C9</f>
        <v>145843310</v>
      </c>
      <c r="D8" s="94">
        <f>+C8/$C$12</f>
        <v>1</v>
      </c>
      <c r="E8" s="25"/>
      <c r="F8" s="95"/>
    </row>
    <row r="9" spans="1:6" ht="19.5" customHeight="1">
      <c r="A9" s="205" t="s">
        <v>101</v>
      </c>
      <c r="B9" s="66" t="s">
        <v>102</v>
      </c>
      <c r="C9" s="110">
        <v>145843310</v>
      </c>
      <c r="D9" s="94">
        <f>+C9/$C$12</f>
        <v>1</v>
      </c>
      <c r="E9" s="25"/>
      <c r="F9" s="95"/>
    </row>
    <row r="10" spans="1:6" ht="12.75" customHeight="1">
      <c r="A10" s="203"/>
      <c r="B10" s="204"/>
      <c r="C10" s="110"/>
      <c r="D10" s="94"/>
      <c r="E10" s="25"/>
      <c r="F10" s="95"/>
    </row>
    <row r="11" spans="1:6" ht="19.5" customHeight="1">
      <c r="A11" s="263" t="s">
        <v>105</v>
      </c>
      <c r="B11" s="264"/>
      <c r="C11" s="83">
        <f>+C6</f>
        <v>145843310</v>
      </c>
      <c r="D11" s="94">
        <f>+C11/$C$12</f>
        <v>1</v>
      </c>
      <c r="E11" s="25"/>
      <c r="F11" s="81"/>
    </row>
    <row r="12" spans="1:6" ht="12.75">
      <c r="A12" s="259" t="s">
        <v>75</v>
      </c>
      <c r="B12" s="260"/>
      <c r="C12" s="210">
        <f>+C11</f>
        <v>145843310</v>
      </c>
      <c r="D12" s="211">
        <f>+C12/C12</f>
        <v>1</v>
      </c>
      <c r="E12" s="25"/>
      <c r="F12" s="81"/>
    </row>
    <row r="15" ht="12.75">
      <c r="C15" s="159"/>
    </row>
  </sheetData>
  <sheetProtection/>
  <mergeCells count="6">
    <mergeCell ref="A12:B12"/>
    <mergeCell ref="F4:F5"/>
    <mergeCell ref="A11:B11"/>
    <mergeCell ref="A1:D1"/>
    <mergeCell ref="A2:D2"/>
    <mergeCell ref="A3:D3"/>
  </mergeCells>
  <printOptions horizontalCentered="1"/>
  <pageMargins left="0.5905511811023623" right="0.5905511811023623" top="0.7480314960629921" bottom="0.984251968503937" header="0" footer="0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="120" zoomScaleNormal="120" zoomScalePageLayoutView="0" workbookViewId="0" topLeftCell="A1">
      <selection activeCell="A6" sqref="A6:D61"/>
    </sheetView>
  </sheetViews>
  <sheetFormatPr defaultColWidth="11.421875" defaultRowHeight="12.75"/>
  <cols>
    <col min="1" max="1" width="19.421875" style="194" customWidth="1"/>
    <col min="2" max="2" width="48.28125" style="194" customWidth="1"/>
    <col min="3" max="3" width="20.421875" style="159" customWidth="1"/>
    <col min="4" max="4" width="59.57421875" style="24" customWidth="1"/>
    <col min="5" max="5" width="11.421875" style="24" customWidth="1"/>
    <col min="6" max="6" width="15.421875" style="24" bestFit="1" customWidth="1"/>
    <col min="7" max="7" width="13.7109375" style="24" bestFit="1" customWidth="1"/>
    <col min="8" max="16384" width="11.421875" style="24" customWidth="1"/>
  </cols>
  <sheetData>
    <row r="1" spans="1:4" ht="18.75" customHeight="1">
      <c r="A1" s="266" t="s">
        <v>16</v>
      </c>
      <c r="B1" s="266"/>
      <c r="C1" s="266"/>
      <c r="D1" s="266"/>
    </row>
    <row r="2" spans="1:4" ht="18" customHeight="1">
      <c r="A2" s="266" t="s">
        <v>95</v>
      </c>
      <c r="B2" s="266"/>
      <c r="C2" s="266"/>
      <c r="D2" s="266"/>
    </row>
    <row r="3" spans="1:4" ht="18" customHeight="1" thickBot="1">
      <c r="A3" s="187"/>
      <c r="B3" s="187"/>
      <c r="C3" s="187"/>
      <c r="D3" s="187"/>
    </row>
    <row r="4" spans="1:4" ht="38.25" customHeight="1">
      <c r="A4" s="212" t="s">
        <v>82</v>
      </c>
      <c r="B4" s="212" t="s">
        <v>63</v>
      </c>
      <c r="C4" s="212" t="s">
        <v>7</v>
      </c>
      <c r="D4" s="212" t="s">
        <v>8</v>
      </c>
    </row>
    <row r="5" spans="1:6" ht="15" customHeight="1">
      <c r="A5" s="188"/>
      <c r="B5" s="189"/>
      <c r="C5" s="190">
        <f>SUM(C6:C61)</f>
        <v>0</v>
      </c>
      <c r="D5" s="191"/>
      <c r="F5" s="159"/>
    </row>
    <row r="6" spans="1:7" ht="36.75" customHeight="1">
      <c r="A6" s="196"/>
      <c r="B6" s="197"/>
      <c r="C6" s="198"/>
      <c r="D6" s="186"/>
      <c r="F6" s="96"/>
      <c r="G6" s="96"/>
    </row>
    <row r="7" spans="1:7" ht="36.75" customHeight="1">
      <c r="A7" s="201"/>
      <c r="B7" s="108"/>
      <c r="C7" s="199"/>
      <c r="D7" s="137"/>
      <c r="F7" s="96"/>
      <c r="G7" s="96"/>
    </row>
    <row r="8" spans="1:6" ht="33.75" customHeight="1">
      <c r="A8" s="196"/>
      <c r="B8" s="197"/>
      <c r="C8" s="198"/>
      <c r="D8" s="186"/>
      <c r="F8" s="96"/>
    </row>
    <row r="9" spans="1:6" ht="45" customHeight="1">
      <c r="A9" s="201"/>
      <c r="B9" s="108"/>
      <c r="C9" s="199"/>
      <c r="D9" s="137"/>
      <c r="F9" s="96"/>
    </row>
    <row r="10" spans="1:6" ht="45.75" customHeight="1">
      <c r="A10" s="196"/>
      <c r="B10" s="197"/>
      <c r="C10" s="198"/>
      <c r="D10" s="186"/>
      <c r="F10" s="96"/>
    </row>
    <row r="11" spans="1:6" ht="51.75" customHeight="1">
      <c r="A11" s="201"/>
      <c r="B11" s="108"/>
      <c r="C11" s="199"/>
      <c r="D11" s="137"/>
      <c r="F11" s="96"/>
    </row>
    <row r="12" spans="1:6" ht="42.75" customHeight="1">
      <c r="A12" s="196"/>
      <c r="B12" s="197"/>
      <c r="C12" s="198"/>
      <c r="D12" s="186"/>
      <c r="F12" s="96"/>
    </row>
    <row r="13" spans="1:6" ht="59.25" customHeight="1">
      <c r="A13" s="201"/>
      <c r="B13" s="108"/>
      <c r="C13" s="199"/>
      <c r="D13" s="137"/>
      <c r="F13" s="96"/>
    </row>
    <row r="14" spans="1:6" ht="57.75" customHeight="1">
      <c r="A14" s="196"/>
      <c r="B14" s="197"/>
      <c r="C14" s="198"/>
      <c r="D14" s="186"/>
      <c r="F14" s="96"/>
    </row>
    <row r="15" spans="1:6" ht="59.25" customHeight="1">
      <c r="A15" s="201"/>
      <c r="B15" s="108"/>
      <c r="C15" s="199"/>
      <c r="D15" s="137"/>
      <c r="F15" s="96"/>
    </row>
    <row r="16" spans="1:6" ht="42.75" customHeight="1">
      <c r="A16" s="196"/>
      <c r="B16" s="197"/>
      <c r="C16" s="198"/>
      <c r="D16" s="186"/>
      <c r="F16" s="96"/>
    </row>
    <row r="17" spans="1:6" ht="45.75" customHeight="1">
      <c r="A17" s="201"/>
      <c r="B17" s="108"/>
      <c r="C17" s="199"/>
      <c r="D17" s="137"/>
      <c r="F17" s="96"/>
    </row>
    <row r="18" spans="1:6" ht="28.5" customHeight="1">
      <c r="A18" s="196"/>
      <c r="B18" s="197"/>
      <c r="C18" s="198"/>
      <c r="D18" s="186"/>
      <c r="F18" s="96"/>
    </row>
    <row r="19" spans="1:6" ht="54" customHeight="1">
      <c r="A19" s="201"/>
      <c r="B19" s="108"/>
      <c r="C19" s="199"/>
      <c r="D19" s="137"/>
      <c r="F19" s="96"/>
    </row>
    <row r="20" spans="1:6" ht="40.5" customHeight="1">
      <c r="A20" s="196"/>
      <c r="B20" s="197"/>
      <c r="C20" s="198"/>
      <c r="D20" s="186"/>
      <c r="F20" s="96"/>
    </row>
    <row r="21" spans="1:6" ht="50.25" customHeight="1">
      <c r="A21" s="201"/>
      <c r="B21" s="108"/>
      <c r="C21" s="199"/>
      <c r="D21" s="137"/>
      <c r="F21" s="96"/>
    </row>
    <row r="22" spans="1:6" ht="40.5" customHeight="1">
      <c r="A22" s="196"/>
      <c r="B22" s="197"/>
      <c r="C22" s="198"/>
      <c r="D22" s="186"/>
      <c r="F22" s="96"/>
    </row>
    <row r="23" spans="1:6" ht="40.5" customHeight="1">
      <c r="A23" s="201"/>
      <c r="B23" s="108"/>
      <c r="C23" s="199"/>
      <c r="D23" s="137"/>
      <c r="F23" s="96"/>
    </row>
    <row r="24" spans="1:6" ht="40.5" customHeight="1">
      <c r="A24" s="196"/>
      <c r="B24" s="197"/>
      <c r="C24" s="198"/>
      <c r="D24" s="186"/>
      <c r="F24" s="96"/>
    </row>
    <row r="25" spans="1:6" ht="42.75" customHeight="1">
      <c r="A25" s="201"/>
      <c r="B25" s="108"/>
      <c r="C25" s="199"/>
      <c r="D25" s="137"/>
      <c r="F25" s="96"/>
    </row>
    <row r="26" spans="1:6" ht="42.75" customHeight="1">
      <c r="A26" s="196"/>
      <c r="B26" s="197"/>
      <c r="C26" s="198"/>
      <c r="D26" s="186"/>
      <c r="F26" s="96"/>
    </row>
    <row r="27" spans="1:6" ht="42.75" customHeight="1">
      <c r="A27" s="201"/>
      <c r="B27" s="108"/>
      <c r="C27" s="199"/>
      <c r="D27" s="137"/>
      <c r="F27" s="96"/>
    </row>
    <row r="28" spans="1:6" ht="42.75" customHeight="1">
      <c r="A28" s="196"/>
      <c r="B28" s="197"/>
      <c r="C28" s="198"/>
      <c r="D28" s="186"/>
      <c r="F28" s="96"/>
    </row>
    <row r="29" spans="1:6" ht="42.75" customHeight="1">
      <c r="A29" s="201"/>
      <c r="B29" s="108"/>
      <c r="C29" s="199"/>
      <c r="D29" s="137"/>
      <c r="F29" s="96"/>
    </row>
    <row r="30" spans="1:6" ht="27.75" customHeight="1">
      <c r="A30" s="196"/>
      <c r="B30" s="197"/>
      <c r="C30" s="198"/>
      <c r="D30" s="186"/>
      <c r="F30" s="96"/>
    </row>
    <row r="31" spans="1:6" ht="48.75" customHeight="1">
      <c r="A31" s="201"/>
      <c r="B31" s="108"/>
      <c r="C31" s="199"/>
      <c r="D31" s="137"/>
      <c r="F31" s="96"/>
    </row>
    <row r="32" spans="1:6" ht="42.75" customHeight="1">
      <c r="A32" s="196"/>
      <c r="B32" s="197"/>
      <c r="C32" s="198"/>
      <c r="D32" s="186"/>
      <c r="F32" s="96"/>
    </row>
    <row r="33" spans="1:6" ht="54" customHeight="1">
      <c r="A33" s="201"/>
      <c r="B33" s="108"/>
      <c r="C33" s="199"/>
      <c r="D33" s="137"/>
      <c r="F33" s="96"/>
    </row>
    <row r="34" spans="1:6" ht="50.25" customHeight="1">
      <c r="A34" s="196"/>
      <c r="B34" s="197"/>
      <c r="C34" s="198"/>
      <c r="D34" s="186"/>
      <c r="F34" s="96"/>
    </row>
    <row r="35" spans="1:4" ht="63" customHeight="1">
      <c r="A35" s="201"/>
      <c r="B35" s="108"/>
      <c r="C35" s="199"/>
      <c r="D35" s="137"/>
    </row>
    <row r="36" spans="1:4" ht="28.5" customHeight="1">
      <c r="A36" s="196"/>
      <c r="B36" s="197"/>
      <c r="C36" s="198"/>
      <c r="D36" s="186"/>
    </row>
    <row r="37" spans="1:4" ht="53.25" customHeight="1">
      <c r="A37" s="201"/>
      <c r="B37" s="108"/>
      <c r="C37" s="199"/>
      <c r="D37" s="137"/>
    </row>
    <row r="38" spans="1:4" ht="45.75" customHeight="1">
      <c r="A38" s="196"/>
      <c r="B38" s="197"/>
      <c r="C38" s="198"/>
      <c r="D38" s="186"/>
    </row>
    <row r="39" spans="1:4" ht="53.25" customHeight="1">
      <c r="A39" s="201"/>
      <c r="B39" s="108"/>
      <c r="C39" s="199"/>
      <c r="D39" s="137"/>
    </row>
    <row r="40" spans="1:4" ht="27.75" customHeight="1">
      <c r="A40" s="196"/>
      <c r="B40" s="197"/>
      <c r="C40" s="198"/>
      <c r="D40" s="186"/>
    </row>
    <row r="41" spans="1:4" ht="42" customHeight="1">
      <c r="A41" s="201"/>
      <c r="B41" s="108"/>
      <c r="C41" s="199"/>
      <c r="D41" s="137"/>
    </row>
    <row r="42" spans="1:4" ht="49.5" customHeight="1">
      <c r="A42" s="196"/>
      <c r="B42" s="197"/>
      <c r="C42" s="198"/>
      <c r="D42" s="186"/>
    </row>
    <row r="43" spans="1:4" ht="51.75" customHeight="1">
      <c r="A43" s="201"/>
      <c r="B43" s="108"/>
      <c r="C43" s="199"/>
      <c r="D43" s="137"/>
    </row>
    <row r="44" spans="1:4" ht="34.5" customHeight="1">
      <c r="A44" s="196"/>
      <c r="B44" s="197"/>
      <c r="C44" s="198"/>
      <c r="D44" s="186"/>
    </row>
    <row r="45" spans="1:4" ht="33" customHeight="1">
      <c r="A45" s="201"/>
      <c r="B45" s="108"/>
      <c r="C45" s="199"/>
      <c r="D45" s="137"/>
    </row>
    <row r="46" spans="1:4" ht="36.75" customHeight="1">
      <c r="A46" s="196"/>
      <c r="B46" s="197"/>
      <c r="C46" s="198"/>
      <c r="D46" s="186"/>
    </row>
    <row r="47" spans="1:4" ht="33" customHeight="1">
      <c r="A47" s="201"/>
      <c r="B47" s="108"/>
      <c r="C47" s="199"/>
      <c r="D47" s="137"/>
    </row>
    <row r="48" spans="1:4" ht="39.75" customHeight="1">
      <c r="A48" s="196"/>
      <c r="B48" s="197"/>
      <c r="C48" s="198"/>
      <c r="D48" s="186"/>
    </row>
    <row r="49" spans="1:4" ht="25.5" customHeight="1">
      <c r="A49" s="201"/>
      <c r="B49" s="108"/>
      <c r="C49" s="199"/>
      <c r="D49" s="137"/>
    </row>
    <row r="50" spans="1:4" ht="41.25" customHeight="1">
      <c r="A50" s="196"/>
      <c r="B50" s="197"/>
      <c r="C50" s="198"/>
      <c r="D50" s="186"/>
    </row>
    <row r="51" spans="1:4" ht="30.75" customHeight="1">
      <c r="A51" s="201"/>
      <c r="B51" s="108"/>
      <c r="C51" s="199"/>
      <c r="D51" s="137"/>
    </row>
    <row r="52" spans="1:4" ht="49.5" customHeight="1">
      <c r="A52" s="196"/>
      <c r="B52" s="197"/>
      <c r="C52" s="198"/>
      <c r="D52" s="186"/>
    </row>
    <row r="53" spans="1:4" s="192" customFormat="1" ht="28.5" customHeight="1">
      <c r="A53" s="201"/>
      <c r="B53" s="108"/>
      <c r="C53" s="199"/>
      <c r="D53" s="137"/>
    </row>
    <row r="54" spans="1:4" s="192" customFormat="1" ht="26.25" customHeight="1">
      <c r="A54" s="196"/>
      <c r="B54" s="197"/>
      <c r="C54" s="198"/>
      <c r="D54" s="186"/>
    </row>
    <row r="55" spans="1:4" s="193" customFormat="1" ht="35.25" customHeight="1">
      <c r="A55" s="201"/>
      <c r="B55" s="108"/>
      <c r="C55" s="199"/>
      <c r="D55" s="137"/>
    </row>
    <row r="56" spans="1:4" s="193" customFormat="1" ht="47.25" customHeight="1">
      <c r="A56" s="196"/>
      <c r="B56" s="197"/>
      <c r="C56" s="198"/>
      <c r="D56" s="186"/>
    </row>
    <row r="57" spans="1:4" s="193" customFormat="1" ht="36.75" customHeight="1">
      <c r="A57" s="201"/>
      <c r="B57" s="108"/>
      <c r="C57" s="199"/>
      <c r="D57" s="137"/>
    </row>
    <row r="58" spans="1:4" s="193" customFormat="1" ht="36.75" customHeight="1">
      <c r="A58" s="196"/>
      <c r="B58" s="197"/>
      <c r="C58" s="198"/>
      <c r="D58" s="186"/>
    </row>
    <row r="59" spans="1:4" s="193" customFormat="1" ht="43.5" customHeight="1">
      <c r="A59" s="201"/>
      <c r="B59" s="108"/>
      <c r="C59" s="199"/>
      <c r="D59" s="137"/>
    </row>
    <row r="60" spans="1:4" s="193" customFormat="1" ht="51" customHeight="1">
      <c r="A60" s="196"/>
      <c r="B60" s="197"/>
      <c r="C60" s="198"/>
      <c r="D60" s="186"/>
    </row>
    <row r="61" spans="1:4" s="193" customFormat="1" ht="46.5" customHeight="1" thickBot="1">
      <c r="A61" s="201"/>
      <c r="B61" s="108"/>
      <c r="C61" s="199"/>
      <c r="D61" s="137"/>
    </row>
    <row r="62" spans="1:4" ht="16.5" thickBot="1">
      <c r="A62" s="267" t="s">
        <v>11</v>
      </c>
      <c r="B62" s="268"/>
      <c r="C62" s="213">
        <f>SUM(C7:C61)</f>
        <v>0</v>
      </c>
      <c r="D62" s="214"/>
    </row>
    <row r="65" ht="12.75">
      <c r="B65" s="195"/>
    </row>
  </sheetData>
  <sheetProtection/>
  <mergeCells count="3">
    <mergeCell ref="A1:D1"/>
    <mergeCell ref="A2:D2"/>
    <mergeCell ref="A62:B62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="120" zoomScaleNormal="120" zoomScalePageLayoutView="0" workbookViewId="0" topLeftCell="A4">
      <selection activeCell="B7" sqref="B7"/>
    </sheetView>
  </sheetViews>
  <sheetFormatPr defaultColWidth="11.421875" defaultRowHeight="41.25" customHeight="1"/>
  <cols>
    <col min="1" max="1" width="20.140625" style="144" customWidth="1"/>
    <col min="2" max="2" width="63.421875" style="140" customWidth="1"/>
    <col min="3" max="3" width="20.00390625" style="145" customWidth="1"/>
    <col min="4" max="4" width="18.28125" style="140" bestFit="1" customWidth="1"/>
    <col min="5" max="5" width="14.140625" style="140" bestFit="1" customWidth="1"/>
    <col min="6" max="16384" width="11.421875" style="140" customWidth="1"/>
  </cols>
  <sheetData>
    <row r="1" spans="1:3" ht="41.25" customHeight="1">
      <c r="A1" s="269" t="s">
        <v>18</v>
      </c>
      <c r="B1" s="269"/>
      <c r="C1" s="269"/>
    </row>
    <row r="2" spans="1:3" ht="41.25" customHeight="1">
      <c r="A2" s="269" t="s">
        <v>106</v>
      </c>
      <c r="B2" s="269"/>
      <c r="C2" s="269"/>
    </row>
    <row r="3" spans="1:3" ht="41.25" customHeight="1" thickBot="1">
      <c r="A3" s="141"/>
      <c r="B3" s="142"/>
      <c r="C3" s="142"/>
    </row>
    <row r="4" spans="1:4" ht="41.25" customHeight="1">
      <c r="A4" s="212" t="s">
        <v>82</v>
      </c>
      <c r="B4" s="212" t="s">
        <v>63</v>
      </c>
      <c r="C4" s="248" t="s">
        <v>7</v>
      </c>
      <c r="D4" s="145"/>
    </row>
    <row r="5" spans="1:4" ht="14.25" customHeight="1">
      <c r="A5" s="251"/>
      <c r="B5" s="251"/>
      <c r="C5" s="252">
        <f>+SUM(C6:C8)</f>
        <v>145843310</v>
      </c>
      <c r="D5" s="145"/>
    </row>
    <row r="6" spans="1:4" ht="51.75" customHeight="1">
      <c r="A6" s="249" t="s">
        <v>113</v>
      </c>
      <c r="B6" s="140" t="s">
        <v>110</v>
      </c>
      <c r="C6" s="250">
        <v>50000000</v>
      </c>
      <c r="D6" s="145"/>
    </row>
    <row r="7" spans="1:3" ht="48" customHeight="1">
      <c r="A7" s="175" t="s">
        <v>113</v>
      </c>
      <c r="B7" s="176" t="s">
        <v>111</v>
      </c>
      <c r="C7" s="177">
        <v>50000000</v>
      </c>
    </row>
    <row r="8" spans="1:3" s="143" customFormat="1" ht="50.25" customHeight="1">
      <c r="A8" s="247" t="s">
        <v>113</v>
      </c>
      <c r="B8" s="182" t="s">
        <v>112</v>
      </c>
      <c r="C8" s="112">
        <v>45843310</v>
      </c>
    </row>
    <row r="9" spans="1:3" ht="41.25" customHeight="1" thickBot="1">
      <c r="A9" s="270" t="s">
        <v>11</v>
      </c>
      <c r="B9" s="271"/>
      <c r="C9" s="215">
        <f>SUM(C6:C8)</f>
        <v>145843310</v>
      </c>
    </row>
  </sheetData>
  <sheetProtection/>
  <mergeCells count="3">
    <mergeCell ref="A1:C1"/>
    <mergeCell ref="A2:C2"/>
    <mergeCell ref="A9:B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5"/>
  <sheetViews>
    <sheetView zoomScale="120" zoomScaleNormal="120" zoomScalePageLayoutView="0" workbookViewId="0" topLeftCell="A1">
      <selection activeCell="A14" sqref="A14"/>
    </sheetView>
  </sheetViews>
  <sheetFormatPr defaultColWidth="11.421875" defaultRowHeight="12.75"/>
  <cols>
    <col min="1" max="1" width="20.421875" style="29" customWidth="1"/>
    <col min="2" max="2" width="21.28125" style="29" hidden="1" customWidth="1"/>
    <col min="3" max="3" width="62.57421875" style="39" customWidth="1"/>
    <col min="4" max="4" width="19.00390625" style="39" customWidth="1"/>
    <col min="5" max="5" width="52.8515625" style="29" customWidth="1"/>
    <col min="6" max="6" width="11.421875" style="23" customWidth="1"/>
    <col min="7" max="7" width="13.7109375" style="23" bestFit="1" customWidth="1"/>
    <col min="8" max="8" width="12.7109375" style="23" bestFit="1" customWidth="1"/>
    <col min="9" max="16384" width="11.421875" style="23" customWidth="1"/>
  </cols>
  <sheetData>
    <row r="1" spans="1:5" ht="15.75">
      <c r="A1" s="272" t="s">
        <v>88</v>
      </c>
      <c r="B1" s="272"/>
      <c r="C1" s="272"/>
      <c r="D1" s="272"/>
      <c r="E1" s="272"/>
    </row>
    <row r="2" spans="1:5" ht="12.75" customHeight="1">
      <c r="A2" s="272" t="s">
        <v>106</v>
      </c>
      <c r="B2" s="272"/>
      <c r="C2" s="272"/>
      <c r="D2" s="272"/>
      <c r="E2" s="272"/>
    </row>
    <row r="3" spans="1:5" ht="12.75" customHeight="1" thickBot="1">
      <c r="A3" s="40"/>
      <c r="B3" s="40"/>
      <c r="C3" s="40"/>
      <c r="D3" s="40"/>
      <c r="E3" s="40"/>
    </row>
    <row r="4" spans="1:5" ht="35.25" customHeight="1" thickBot="1">
      <c r="A4" s="216" t="s">
        <v>82</v>
      </c>
      <c r="B4" s="217" t="s">
        <v>76</v>
      </c>
      <c r="C4" s="216" t="s">
        <v>63</v>
      </c>
      <c r="D4" s="216" t="s">
        <v>7</v>
      </c>
      <c r="E4" s="216" t="s">
        <v>8</v>
      </c>
    </row>
    <row r="5" spans="1:7" ht="12.75">
      <c r="A5" s="147"/>
      <c r="B5" s="107"/>
      <c r="C5" s="148"/>
      <c r="D5" s="149">
        <f>SUM(D6:D10)</f>
        <v>0</v>
      </c>
      <c r="E5" s="150"/>
      <c r="G5" s="38"/>
    </row>
    <row r="6" spans="1:5" ht="14.25">
      <c r="A6" s="178"/>
      <c r="B6" s="179"/>
      <c r="C6" s="180"/>
      <c r="D6" s="184"/>
      <c r="E6" s="181"/>
    </row>
    <row r="7" spans="1:7" ht="14.25">
      <c r="A7" s="109"/>
      <c r="B7" s="111"/>
      <c r="C7" s="185"/>
      <c r="D7" s="183"/>
      <c r="E7" s="108"/>
      <c r="G7" s="38"/>
    </row>
    <row r="8" spans="1:5" ht="14.25">
      <c r="A8" s="178"/>
      <c r="B8" s="179"/>
      <c r="C8" s="180"/>
      <c r="D8" s="184"/>
      <c r="E8" s="181"/>
    </row>
    <row r="9" spans="1:5" ht="14.25">
      <c r="A9" s="109"/>
      <c r="B9" s="111"/>
      <c r="C9" s="185"/>
      <c r="D9" s="183"/>
      <c r="E9" s="108"/>
    </row>
    <row r="10" spans="1:5" ht="14.25">
      <c r="A10" s="178"/>
      <c r="B10" s="179"/>
      <c r="C10" s="180"/>
      <c r="D10" s="184"/>
      <c r="E10" s="181"/>
    </row>
    <row r="11" spans="1:5" ht="15">
      <c r="A11" s="273" t="s">
        <v>11</v>
      </c>
      <c r="B11" s="273"/>
      <c r="C11" s="273"/>
      <c r="D11" s="218">
        <f>SUM(D6:D10)</f>
        <v>0</v>
      </c>
      <c r="E11" s="219"/>
    </row>
    <row r="15" ht="12.75">
      <c r="D15" s="161"/>
    </row>
  </sheetData>
  <sheetProtection/>
  <mergeCells count="3">
    <mergeCell ref="A1:E1"/>
    <mergeCell ref="A2:E2"/>
    <mergeCell ref="A11:C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28"/>
  <sheetViews>
    <sheetView zoomScalePageLayoutView="0" workbookViewId="0" topLeftCell="A1">
      <selection activeCell="I28" sqref="I28"/>
    </sheetView>
  </sheetViews>
  <sheetFormatPr defaultColWidth="11.421875" defaultRowHeight="12.75"/>
  <cols>
    <col min="1" max="1" width="12.421875" style="46" customWidth="1"/>
    <col min="2" max="2" width="39.28125" style="47" customWidth="1"/>
    <col min="3" max="3" width="17.57421875" style="43" customWidth="1"/>
    <col min="4" max="4" width="7.57421875" style="43" customWidth="1"/>
    <col min="5" max="5" width="18.28125" style="43" customWidth="1"/>
    <col min="6" max="6" width="7.57421875" style="43" customWidth="1"/>
    <col min="7" max="7" width="16.8515625" style="43" customWidth="1"/>
    <col min="8" max="8" width="6.57421875" style="43" customWidth="1"/>
    <col min="9" max="9" width="15.140625" style="43" customWidth="1"/>
    <col min="10" max="10" width="8.7109375" style="48" customWidth="1"/>
    <col min="11" max="11" width="16.7109375" style="49" customWidth="1"/>
    <col min="12" max="12" width="7.57421875" style="48" customWidth="1"/>
    <col min="13" max="14" width="16.57421875" style="25" bestFit="1" customWidth="1"/>
    <col min="15" max="16384" width="11.421875" style="25" customWidth="1"/>
  </cols>
  <sheetData>
    <row r="1" spans="1:12" ht="12.75">
      <c r="A1" s="274" t="s">
        <v>12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</row>
    <row r="2" spans="1:12" ht="12.75">
      <c r="A2" s="275" t="s">
        <v>106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1:12" ht="12.75">
      <c r="A3" s="276" t="s">
        <v>64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3.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3" ht="42" customHeight="1" thickBot="1">
      <c r="A5" s="220" t="s">
        <v>13</v>
      </c>
      <c r="B5" s="221" t="s">
        <v>14</v>
      </c>
      <c r="C5" s="222" t="s">
        <v>37</v>
      </c>
      <c r="D5" s="222"/>
      <c r="E5" s="222" t="s">
        <v>52</v>
      </c>
      <c r="F5" s="222" t="s">
        <v>25</v>
      </c>
      <c r="G5" s="222" t="s">
        <v>53</v>
      </c>
      <c r="H5" s="223" t="s">
        <v>25</v>
      </c>
      <c r="I5" s="224" t="s">
        <v>80</v>
      </c>
      <c r="J5" s="223" t="s">
        <v>25</v>
      </c>
      <c r="K5" s="222" t="s">
        <v>54</v>
      </c>
      <c r="L5" s="225" t="s">
        <v>25</v>
      </c>
      <c r="M5" s="43"/>
    </row>
    <row r="6" spans="1:13" ht="12.75">
      <c r="A6" s="41"/>
      <c r="B6" s="51" t="s">
        <v>26</v>
      </c>
      <c r="C6" s="42"/>
      <c r="D6" s="50">
        <f>D7+D9+D11+D13+D15+D17+D19+D21+D23</f>
        <v>0</v>
      </c>
      <c r="E6" s="42">
        <f>E7+E9+E11+E13+E15+E17+E19+E21+E23</f>
        <v>0</v>
      </c>
      <c r="F6" s="50">
        <f>F7+F9+F11+F13+F15+F17+F19+F21+F23</f>
        <v>0</v>
      </c>
      <c r="G6" s="42">
        <f>G7+G9+G11+G13+G15+G17+G19+G21+G23</f>
        <v>145843310</v>
      </c>
      <c r="H6" s="50">
        <f>H7+H9+H11+H13+H15+H17+H19+H21+H23</f>
        <v>1</v>
      </c>
      <c r="I6" s="42"/>
      <c r="J6" s="50">
        <f>J7+J9+J11+J13+J15+J17+J19+J21+J23</f>
        <v>0</v>
      </c>
      <c r="K6" s="42">
        <f>+G6</f>
        <v>145843310</v>
      </c>
      <c r="L6" s="64">
        <v>1</v>
      </c>
      <c r="M6" s="43">
        <f>+Ingresos!C12-'Gral y X Prog.'!K6</f>
        <v>0</v>
      </c>
    </row>
    <row r="7" spans="1:12" s="146" customFormat="1" ht="16.5" customHeight="1">
      <c r="A7" s="164">
        <v>0</v>
      </c>
      <c r="B7" s="165" t="s">
        <v>78</v>
      </c>
      <c r="C7" s="166"/>
      <c r="D7" s="167">
        <v>0</v>
      </c>
      <c r="E7" s="166">
        <f>SUM(E8:E8)</f>
        <v>0</v>
      </c>
      <c r="F7" s="167">
        <v>0</v>
      </c>
      <c r="G7" s="166">
        <f>+G8</f>
        <v>0</v>
      </c>
      <c r="H7" s="167">
        <f aca="true" t="shared" si="0" ref="H7:H15">+G7/$G$6</f>
        <v>0</v>
      </c>
      <c r="I7" s="166">
        <f>+I8</f>
        <v>0</v>
      </c>
      <c r="J7" s="167">
        <v>0</v>
      </c>
      <c r="K7" s="166">
        <f>+C7++E7++G7+I7</f>
        <v>0</v>
      </c>
      <c r="L7" s="168">
        <f>+L8</f>
        <v>0</v>
      </c>
    </row>
    <row r="8" spans="1:12" ht="15" customHeight="1">
      <c r="A8" s="35" t="s">
        <v>103</v>
      </c>
      <c r="B8" s="36" t="s">
        <v>104</v>
      </c>
      <c r="C8" s="26"/>
      <c r="D8" s="27"/>
      <c r="E8" s="26">
        <f>SUMIF('Prog-II Detalle'!$A$7:$A$61,A8,'Prog-II Detalle'!$C$7:$C$61)</f>
        <v>0</v>
      </c>
      <c r="F8" s="27">
        <v>0</v>
      </c>
      <c r="G8" s="26"/>
      <c r="H8" s="27">
        <f>+G8/$G$6</f>
        <v>0</v>
      </c>
      <c r="I8" s="28">
        <f>SUMIF('Prog-IV Detalle'!$A$6:$A$10,A8,'Prog-IV Detalle'!$D$6:$D$10)</f>
        <v>0</v>
      </c>
      <c r="J8" s="27">
        <v>0</v>
      </c>
      <c r="K8" s="26">
        <f>+C8++E8+G8+I8</f>
        <v>0</v>
      </c>
      <c r="L8" s="37">
        <f>+K8/$K$6</f>
        <v>0</v>
      </c>
    </row>
    <row r="9" spans="1:12" s="146" customFormat="1" ht="16.5" customHeight="1">
      <c r="A9" s="164">
        <v>1</v>
      </c>
      <c r="B9" s="165" t="s">
        <v>20</v>
      </c>
      <c r="C9" s="166"/>
      <c r="D9" s="167">
        <v>0</v>
      </c>
      <c r="E9" s="166">
        <f>SUM(E10:E10)</f>
        <v>0</v>
      </c>
      <c r="F9" s="167">
        <v>0</v>
      </c>
      <c r="G9" s="166">
        <f>SUM(G10:G10)</f>
        <v>0</v>
      </c>
      <c r="H9" s="167">
        <f t="shared" si="0"/>
        <v>0</v>
      </c>
      <c r="I9" s="166">
        <f>SUM(I10:I10)</f>
        <v>0</v>
      </c>
      <c r="J9" s="167">
        <v>0</v>
      </c>
      <c r="K9" s="166">
        <f>SUM(K10:K10)</f>
        <v>0</v>
      </c>
      <c r="L9" s="168">
        <f aca="true" t="shared" si="1" ref="L9:L15">+K9/$K$6</f>
        <v>0</v>
      </c>
    </row>
    <row r="10" spans="1:12" ht="12.75">
      <c r="A10" s="35" t="s">
        <v>66</v>
      </c>
      <c r="B10" s="44" t="s">
        <v>83</v>
      </c>
      <c r="C10" s="26"/>
      <c r="D10" s="37">
        <v>0</v>
      </c>
      <c r="E10" s="26">
        <f>SUMIF('Prog-II Detalle'!$A$7:$A$61,A10,'Prog-II Detalle'!$C$7:$C$61)</f>
        <v>0</v>
      </c>
      <c r="F10" s="167">
        <v>0</v>
      </c>
      <c r="G10" s="26">
        <f>SUMIF('Prog-III Detalle'!$A$8:$A$8,A10,'Prog-III Detalle'!$C$8:$C$8)</f>
        <v>0</v>
      </c>
      <c r="H10" s="27"/>
      <c r="I10" s="28">
        <f>SUMIF('Prog-IV Detalle'!$A$6:$A$10,A10,'Prog-IV Detalle'!$D$6:$D$10)</f>
        <v>0</v>
      </c>
      <c r="J10" s="167">
        <v>0</v>
      </c>
      <c r="K10" s="26">
        <f aca="true" t="shared" si="2" ref="K10:K24">+C10++E10+G10+I10</f>
        <v>0</v>
      </c>
      <c r="L10" s="37">
        <f t="shared" si="1"/>
        <v>0</v>
      </c>
    </row>
    <row r="11" spans="1:12" s="146" customFormat="1" ht="16.5" customHeight="1">
      <c r="A11" s="164">
        <v>2</v>
      </c>
      <c r="B11" s="165" t="s">
        <v>21</v>
      </c>
      <c r="C11" s="166"/>
      <c r="D11" s="167">
        <v>0</v>
      </c>
      <c r="E11" s="166">
        <f>SUM(E12:E12)</f>
        <v>0</v>
      </c>
      <c r="F11" s="167">
        <v>0</v>
      </c>
      <c r="G11" s="166">
        <f>SUM(G12:G12)</f>
        <v>0</v>
      </c>
      <c r="H11" s="167">
        <f t="shared" si="0"/>
        <v>0</v>
      </c>
      <c r="I11" s="166">
        <f>SUM(I12:I12)</f>
        <v>0</v>
      </c>
      <c r="J11" s="167">
        <v>0</v>
      </c>
      <c r="K11" s="166">
        <f>SUM(K12:K12)</f>
        <v>0</v>
      </c>
      <c r="L11" s="168">
        <f t="shared" si="1"/>
        <v>0</v>
      </c>
    </row>
    <row r="12" spans="1:12" ht="14.25" customHeight="1">
      <c r="A12" s="35" t="s">
        <v>94</v>
      </c>
      <c r="B12" s="36" t="s">
        <v>39</v>
      </c>
      <c r="C12" s="26"/>
      <c r="D12" s="37">
        <v>0</v>
      </c>
      <c r="E12" s="26">
        <f>SUMIF('Prog-II Detalle'!$A$7:$A$61,A12,'Prog-II Detalle'!$C$7:$C$61)</f>
        <v>0</v>
      </c>
      <c r="F12" s="167">
        <v>0</v>
      </c>
      <c r="G12" s="26">
        <f>SUMIF('Prog-III Detalle'!$A$8:$A$8,A12,'Prog-III Detalle'!$C$8:$C$8)</f>
        <v>0</v>
      </c>
      <c r="H12" s="27"/>
      <c r="I12" s="28">
        <f>SUMIF('Prog-IV Detalle'!$A$6:$A$10,A12,'Prog-IV Detalle'!$D$6:$D$10)</f>
        <v>0</v>
      </c>
      <c r="J12" s="167">
        <v>0</v>
      </c>
      <c r="K12" s="26">
        <f>+C12++E12+G12+I12</f>
        <v>0</v>
      </c>
      <c r="L12" s="37">
        <f t="shared" si="1"/>
        <v>0</v>
      </c>
    </row>
    <row r="13" spans="1:12" s="146" customFormat="1" ht="16.5" customHeight="1">
      <c r="A13" s="164">
        <v>3</v>
      </c>
      <c r="B13" s="165" t="s">
        <v>84</v>
      </c>
      <c r="C13" s="166"/>
      <c r="D13" s="167">
        <v>0</v>
      </c>
      <c r="E13" s="166">
        <f>SUM(E14:E14)</f>
        <v>0</v>
      </c>
      <c r="F13" s="167">
        <v>0</v>
      </c>
      <c r="G13" s="166">
        <f>SUM(G14:G14)</f>
        <v>0</v>
      </c>
      <c r="H13" s="167">
        <f t="shared" si="0"/>
        <v>0</v>
      </c>
      <c r="I13" s="166">
        <f>SUM(I14:I14)</f>
        <v>0</v>
      </c>
      <c r="J13" s="167">
        <v>0</v>
      </c>
      <c r="K13" s="166">
        <f>+C13+E13+G13+I13</f>
        <v>0</v>
      </c>
      <c r="L13" s="168">
        <f t="shared" si="1"/>
        <v>0</v>
      </c>
    </row>
    <row r="14" spans="1:12" ht="12.75">
      <c r="A14" s="35" t="s">
        <v>4</v>
      </c>
      <c r="B14" s="36" t="s">
        <v>5</v>
      </c>
      <c r="C14" s="26"/>
      <c r="D14" s="37">
        <v>0</v>
      </c>
      <c r="E14" s="26">
        <f>SUMIF('Prog-II Detalle'!$A$7:$A$57,A14,'Prog-II Detalle'!$C$7:$C$57)</f>
        <v>0</v>
      </c>
      <c r="F14" s="167">
        <v>0</v>
      </c>
      <c r="G14" s="26"/>
      <c r="H14" s="27">
        <f t="shared" si="0"/>
        <v>0</v>
      </c>
      <c r="I14" s="28">
        <f>SUMIF('Prog-IV Detalle'!$A$6:$A$10,A14,'Prog-IV Detalle'!$D$6:$D$10)</f>
        <v>0</v>
      </c>
      <c r="J14" s="167">
        <v>0</v>
      </c>
      <c r="K14" s="26">
        <f t="shared" si="2"/>
        <v>0</v>
      </c>
      <c r="L14" s="37">
        <f t="shared" si="1"/>
        <v>0</v>
      </c>
    </row>
    <row r="15" spans="1:12" s="146" customFormat="1" ht="16.5" customHeight="1">
      <c r="A15" s="164">
        <v>5</v>
      </c>
      <c r="B15" s="165" t="s">
        <v>19</v>
      </c>
      <c r="C15" s="166"/>
      <c r="D15" s="167">
        <v>0</v>
      </c>
      <c r="E15" s="166">
        <f>SUM(E16:E16)</f>
        <v>0</v>
      </c>
      <c r="F15" s="167">
        <v>0</v>
      </c>
      <c r="G15" s="166">
        <f>SUM(G16:G16)</f>
        <v>145843310</v>
      </c>
      <c r="H15" s="167">
        <f t="shared" si="0"/>
        <v>1</v>
      </c>
      <c r="I15" s="166">
        <f>SUM(I16:I16)</f>
        <v>0</v>
      </c>
      <c r="J15" s="167">
        <v>0</v>
      </c>
      <c r="K15" s="166">
        <f>+C15+E15+G15+I15</f>
        <v>145843310</v>
      </c>
      <c r="L15" s="168">
        <f t="shared" si="1"/>
        <v>1</v>
      </c>
    </row>
    <row r="16" spans="1:12" ht="12.75">
      <c r="A16" s="35" t="s">
        <v>67</v>
      </c>
      <c r="B16" s="45" t="s">
        <v>87</v>
      </c>
      <c r="C16" s="26"/>
      <c r="D16" s="37">
        <v>0</v>
      </c>
      <c r="E16" s="26">
        <f>SUMIF('Prog-II Detalle'!$A$7:$A$61,A16,'Prog-II Detalle'!$C$7:$C$61)</f>
        <v>0</v>
      </c>
      <c r="F16" s="167">
        <v>0</v>
      </c>
      <c r="G16" s="26">
        <f>SUMIF('Prog-III Detalle'!$A$6:$A$8,A16,'Prog-III Detalle'!$C$6:$C$8)</f>
        <v>145843310</v>
      </c>
      <c r="H16" s="27">
        <f aca="true" t="shared" si="3" ref="H16:H24">+G16/$G$6</f>
        <v>1</v>
      </c>
      <c r="I16" s="28">
        <f>SUMIF('Prog-IV Detalle'!$A$6:$A$10,A16,'Prog-IV Detalle'!$D$6:$D$10)</f>
        <v>0</v>
      </c>
      <c r="J16" s="167">
        <v>0</v>
      </c>
      <c r="K16" s="26">
        <f t="shared" si="2"/>
        <v>145843310</v>
      </c>
      <c r="L16" s="37">
        <f aca="true" t="shared" si="4" ref="L16:L24">+K16/$K$6</f>
        <v>1</v>
      </c>
    </row>
    <row r="17" spans="1:12" s="146" customFormat="1" ht="16.5" customHeight="1">
      <c r="A17" s="164">
        <v>6</v>
      </c>
      <c r="B17" s="165" t="s">
        <v>79</v>
      </c>
      <c r="C17" s="166"/>
      <c r="D17" s="167">
        <v>0</v>
      </c>
      <c r="E17" s="166">
        <f>SUM(E18:E18)</f>
        <v>0</v>
      </c>
      <c r="F17" s="167">
        <v>0</v>
      </c>
      <c r="G17" s="166">
        <f>SUM(G18:G18)</f>
        <v>0</v>
      </c>
      <c r="H17" s="167">
        <f t="shared" si="3"/>
        <v>0</v>
      </c>
      <c r="I17" s="166">
        <f>SUM(I18:I18)</f>
        <v>0</v>
      </c>
      <c r="J17" s="167">
        <v>0</v>
      </c>
      <c r="K17" s="166">
        <f>C17+E17+G17+I17</f>
        <v>0</v>
      </c>
      <c r="L17" s="168">
        <f t="shared" si="4"/>
        <v>0</v>
      </c>
    </row>
    <row r="18" spans="1:12" ht="12.75">
      <c r="A18" s="35" t="s">
        <v>68</v>
      </c>
      <c r="B18" s="36" t="s">
        <v>0</v>
      </c>
      <c r="C18" s="26"/>
      <c r="D18" s="37">
        <v>0</v>
      </c>
      <c r="E18" s="26">
        <f>SUMIF('Prog-II Detalle'!$A$7:$A$61,A18,'Prog-II Detalle'!$C$7:$C$61)</f>
        <v>0</v>
      </c>
      <c r="F18" s="167">
        <v>0</v>
      </c>
      <c r="G18" s="26"/>
      <c r="H18" s="27">
        <f t="shared" si="3"/>
        <v>0</v>
      </c>
      <c r="I18" s="28">
        <f>SUMIF('Prog-IV Detalle'!$A$6:$A$10,A18,'Prog-IV Detalle'!$D$6:$D$10)</f>
        <v>0</v>
      </c>
      <c r="J18" s="167">
        <v>0</v>
      </c>
      <c r="K18" s="26">
        <f t="shared" si="2"/>
        <v>0</v>
      </c>
      <c r="L18" s="37">
        <f t="shared" si="4"/>
        <v>0</v>
      </c>
    </row>
    <row r="19" spans="1:12" s="146" customFormat="1" ht="16.5" customHeight="1">
      <c r="A19" s="164">
        <v>7</v>
      </c>
      <c r="B19" s="165" t="s">
        <v>86</v>
      </c>
      <c r="C19" s="166"/>
      <c r="D19" s="167">
        <v>0</v>
      </c>
      <c r="E19" s="166">
        <f>SUM(E20:E20)</f>
        <v>0</v>
      </c>
      <c r="F19" s="167">
        <v>0</v>
      </c>
      <c r="G19" s="166">
        <f>SUM(G20:G20)</f>
        <v>0</v>
      </c>
      <c r="H19" s="167">
        <f t="shared" si="3"/>
        <v>0</v>
      </c>
      <c r="I19" s="166">
        <f>SUM(I20:I20)</f>
        <v>0</v>
      </c>
      <c r="J19" s="167">
        <v>0</v>
      </c>
      <c r="K19" s="166">
        <f>+C19+E19+G19+I19</f>
        <v>0</v>
      </c>
      <c r="L19" s="168">
        <f t="shared" si="4"/>
        <v>0</v>
      </c>
    </row>
    <row r="20" spans="1:12" ht="12.75">
      <c r="A20" s="35" t="s">
        <v>69</v>
      </c>
      <c r="B20" s="36" t="s">
        <v>1</v>
      </c>
      <c r="C20" s="26"/>
      <c r="D20" s="37">
        <v>0</v>
      </c>
      <c r="E20" s="26">
        <f>SUMIF('Prog-II Detalle'!$A$7:$A$57,A20,'Prog-II Detalle'!$C$7:$C$57)</f>
        <v>0</v>
      </c>
      <c r="F20" s="167">
        <v>0</v>
      </c>
      <c r="G20" s="26"/>
      <c r="H20" s="27">
        <f t="shared" si="3"/>
        <v>0</v>
      </c>
      <c r="I20" s="28">
        <f>SUMIF('Prog-IV Detalle'!$A$6:$A$10,A20,'Prog-IV Detalle'!$D$6:$D$10)</f>
        <v>0</v>
      </c>
      <c r="J20" s="167">
        <v>0</v>
      </c>
      <c r="K20" s="26">
        <f t="shared" si="2"/>
        <v>0</v>
      </c>
      <c r="L20" s="37">
        <f t="shared" si="4"/>
        <v>0</v>
      </c>
    </row>
    <row r="21" spans="1:12" s="146" customFormat="1" ht="16.5" customHeight="1">
      <c r="A21" s="164">
        <v>8</v>
      </c>
      <c r="B21" s="165" t="s">
        <v>85</v>
      </c>
      <c r="C21" s="166"/>
      <c r="D21" s="167">
        <v>0</v>
      </c>
      <c r="E21" s="166">
        <f>+E22</f>
        <v>0</v>
      </c>
      <c r="F21" s="167">
        <v>0</v>
      </c>
      <c r="G21" s="166"/>
      <c r="H21" s="167">
        <f t="shared" si="3"/>
        <v>0</v>
      </c>
      <c r="I21" s="166">
        <f>+I22</f>
        <v>0</v>
      </c>
      <c r="J21" s="167">
        <v>0</v>
      </c>
      <c r="K21" s="166">
        <f>+C21+E21+G21+I21</f>
        <v>0</v>
      </c>
      <c r="L21" s="168">
        <f t="shared" si="4"/>
        <v>0</v>
      </c>
    </row>
    <row r="22" spans="1:12" ht="14.25" customHeight="1">
      <c r="A22" s="35" t="s">
        <v>70</v>
      </c>
      <c r="B22" s="36" t="s">
        <v>2</v>
      </c>
      <c r="C22" s="26"/>
      <c r="D22" s="37">
        <v>0</v>
      </c>
      <c r="E22" s="26">
        <f>SUMIF('Prog-II Detalle'!$A$7:$A$57,A22,'Prog-II Detalle'!$C$7:$C$57)</f>
        <v>0</v>
      </c>
      <c r="F22" s="167">
        <v>0</v>
      </c>
      <c r="G22" s="26"/>
      <c r="H22" s="27">
        <f t="shared" si="3"/>
        <v>0</v>
      </c>
      <c r="I22" s="28">
        <f>SUMIF('Prog-IV Detalle'!$A$6:$A$10,A22,'Prog-IV Detalle'!$D$6:$D$10)</f>
        <v>0</v>
      </c>
      <c r="J22" s="167">
        <v>0</v>
      </c>
      <c r="K22" s="26">
        <f t="shared" si="2"/>
        <v>0</v>
      </c>
      <c r="L22" s="37">
        <f t="shared" si="4"/>
        <v>0</v>
      </c>
    </row>
    <row r="23" spans="1:12" s="146" customFormat="1" ht="16.5" customHeight="1">
      <c r="A23" s="164">
        <v>9</v>
      </c>
      <c r="B23" s="165" t="s">
        <v>6</v>
      </c>
      <c r="C23" s="166"/>
      <c r="D23" s="167">
        <v>0</v>
      </c>
      <c r="E23" s="166">
        <f>SUM(E24:E24)</f>
        <v>0</v>
      </c>
      <c r="F23" s="167">
        <v>0</v>
      </c>
      <c r="G23" s="166">
        <f>SUM(G24:G24)</f>
        <v>0</v>
      </c>
      <c r="H23" s="167">
        <f t="shared" si="3"/>
        <v>0</v>
      </c>
      <c r="I23" s="166">
        <f>SUM(I24:I24)</f>
        <v>0</v>
      </c>
      <c r="J23" s="167">
        <v>0</v>
      </c>
      <c r="K23" s="166">
        <f>+C23+E23+G23+I23</f>
        <v>0</v>
      </c>
      <c r="L23" s="168">
        <f t="shared" si="4"/>
        <v>0</v>
      </c>
    </row>
    <row r="24" spans="1:12" ht="26.25" thickBot="1">
      <c r="A24" s="30" t="s">
        <v>71</v>
      </c>
      <c r="B24" s="31" t="s">
        <v>3</v>
      </c>
      <c r="C24" s="32"/>
      <c r="D24" s="34">
        <v>0</v>
      </c>
      <c r="E24" s="32">
        <f>SUMIF('Prog-II Detalle'!$A$7:$A$61,A24,'Prog-II Detalle'!$C$7:$C$61)</f>
        <v>0</v>
      </c>
      <c r="F24" s="253">
        <v>0</v>
      </c>
      <c r="G24" s="68">
        <f>SUMIF('Prog-III Detalle'!$A$8:$A$8,A24,'Prog-III Detalle'!$C$8:$C$8)</f>
        <v>0</v>
      </c>
      <c r="H24" s="33">
        <f t="shared" si="3"/>
        <v>0</v>
      </c>
      <c r="I24" s="32"/>
      <c r="J24" s="253">
        <v>0</v>
      </c>
      <c r="K24" s="32">
        <f t="shared" si="2"/>
        <v>0</v>
      </c>
      <c r="L24" s="34">
        <f t="shared" si="4"/>
        <v>0</v>
      </c>
    </row>
    <row r="25" ht="12.75">
      <c r="I25" s="26"/>
    </row>
    <row r="26" ht="12.75">
      <c r="I26" s="26"/>
    </row>
    <row r="27" ht="12.75">
      <c r="I27" s="26"/>
    </row>
    <row r="28" spans="5:9" ht="12.75">
      <c r="E28" s="43">
        <f>+'Prog-II Detalle'!C5-'Gral y X Prog.'!E6</f>
        <v>0</v>
      </c>
      <c r="I28" s="26"/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48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8.8515625" style="0" customWidth="1"/>
    <col min="2" max="2" width="36.28125" style="0" customWidth="1"/>
    <col min="3" max="4" width="14.57421875" style="0" customWidth="1"/>
    <col min="5" max="5" width="18.140625" style="0" customWidth="1"/>
    <col min="6" max="6" width="14.8515625" style="0" customWidth="1"/>
    <col min="7" max="7" width="16.7109375" style="0" customWidth="1"/>
    <col min="8" max="8" width="9.140625" style="0" customWidth="1"/>
    <col min="9" max="9" width="11.7109375" style="0" bestFit="1" customWidth="1"/>
  </cols>
  <sheetData>
    <row r="1" spans="1:7" ht="12.75">
      <c r="A1" s="277" t="str">
        <f>+'Gral. de Egresos'!A2</f>
        <v>MUNICIPALIDAD DE SANTA ANA</v>
      </c>
      <c r="B1" s="277"/>
      <c r="C1" s="277"/>
      <c r="D1" s="277"/>
      <c r="E1" s="277"/>
      <c r="F1" s="277"/>
      <c r="G1" s="277"/>
    </row>
    <row r="2" spans="1:7" ht="12.75">
      <c r="A2" s="278" t="s">
        <v>106</v>
      </c>
      <c r="B2" s="277"/>
      <c r="C2" s="277"/>
      <c r="D2" s="277"/>
      <c r="E2" s="277"/>
      <c r="F2" s="277"/>
      <c r="G2" s="277"/>
    </row>
    <row r="3" spans="1:7" ht="12.75">
      <c r="A3" s="277" t="s">
        <v>34</v>
      </c>
      <c r="B3" s="277"/>
      <c r="C3" s="277"/>
      <c r="D3" s="277"/>
      <c r="E3" s="277"/>
      <c r="F3" s="277"/>
      <c r="G3" s="277"/>
    </row>
    <row r="4" spans="1:7" ht="12.75">
      <c r="A4" s="277" t="s">
        <v>35</v>
      </c>
      <c r="B4" s="277"/>
      <c r="C4" s="277"/>
      <c r="D4" s="277"/>
      <c r="E4" s="277"/>
      <c r="F4" s="277"/>
      <c r="G4" s="277"/>
    </row>
    <row r="6" spans="1:7" ht="51">
      <c r="A6" s="226"/>
      <c r="B6" s="226"/>
      <c r="C6" s="227" t="s">
        <v>65</v>
      </c>
      <c r="D6" s="227" t="s">
        <v>52</v>
      </c>
      <c r="E6" s="227" t="s">
        <v>53</v>
      </c>
      <c r="F6" s="227" t="s">
        <v>81</v>
      </c>
      <c r="G6" s="227" t="s">
        <v>54</v>
      </c>
    </row>
    <row r="7" spans="1:7" s="4" customFormat="1" ht="12.75">
      <c r="A7" s="2"/>
      <c r="B7" s="2"/>
      <c r="C7" s="3"/>
      <c r="D7" s="3"/>
      <c r="E7" s="3"/>
      <c r="F7" s="3"/>
      <c r="G7" s="3"/>
    </row>
    <row r="8" spans="1:7" ht="18" customHeight="1">
      <c r="A8" s="169" t="s">
        <v>48</v>
      </c>
      <c r="B8" s="170" t="s">
        <v>49</v>
      </c>
      <c r="C8" s="171">
        <f>SUM(C10:C28)</f>
        <v>0</v>
      </c>
      <c r="D8" s="171">
        <f>SUM(D10:D28)</f>
        <v>0</v>
      </c>
      <c r="E8" s="171">
        <f>SUM(E10:E28)</f>
        <v>145843310</v>
      </c>
      <c r="F8" s="171">
        <v>0</v>
      </c>
      <c r="G8" s="172">
        <f>SUM(G10:G28)</f>
        <v>145843310</v>
      </c>
    </row>
    <row r="9" spans="1:9" ht="12.75">
      <c r="A9" s="5"/>
      <c r="B9" s="6"/>
      <c r="C9" s="14" t="s">
        <v>55</v>
      </c>
      <c r="D9" s="14"/>
      <c r="E9" s="14"/>
      <c r="F9" s="14"/>
      <c r="G9" s="9"/>
      <c r="I9" s="139"/>
    </row>
    <row r="10" spans="1:7" ht="15" customHeight="1">
      <c r="A10" s="5">
        <v>0</v>
      </c>
      <c r="B10" s="6" t="s">
        <v>27</v>
      </c>
      <c r="C10" s="14"/>
      <c r="D10" s="14">
        <f>+'Gral y X Prog.'!E7</f>
        <v>0</v>
      </c>
      <c r="E10" s="14">
        <f>+'Gral y X Prog.'!G7</f>
        <v>0</v>
      </c>
      <c r="F10" s="14">
        <f>+'Gral y X Prog.'!I7</f>
        <v>0</v>
      </c>
      <c r="G10" s="22">
        <f>+C10+D10+E10+F10</f>
        <v>0</v>
      </c>
    </row>
    <row r="11" spans="1:7" ht="12.75">
      <c r="A11" s="5"/>
      <c r="B11" s="6"/>
      <c r="C11" s="14"/>
      <c r="D11" s="14"/>
      <c r="E11" s="14"/>
      <c r="F11" s="14"/>
      <c r="G11" s="22"/>
    </row>
    <row r="12" spans="1:7" ht="15" customHeight="1">
      <c r="A12" s="5">
        <v>1</v>
      </c>
      <c r="B12" s="6" t="s">
        <v>28</v>
      </c>
      <c r="C12" s="14"/>
      <c r="D12" s="14">
        <f>'Gral y X Prog.'!E9</f>
        <v>0</v>
      </c>
      <c r="E12" s="14">
        <f>+'Gral y X Prog.'!G9</f>
        <v>0</v>
      </c>
      <c r="F12" s="14">
        <f>+'Gral y X Prog.'!I9</f>
        <v>0</v>
      </c>
      <c r="G12" s="22">
        <f>+C12+D12+E12+F12</f>
        <v>0</v>
      </c>
    </row>
    <row r="13" spans="1:7" ht="12.75">
      <c r="A13" s="5"/>
      <c r="B13" s="6"/>
      <c r="C13" s="14"/>
      <c r="D13" s="14"/>
      <c r="E13" s="14"/>
      <c r="F13" s="14"/>
      <c r="G13" s="22"/>
    </row>
    <row r="14" spans="1:7" ht="15" customHeight="1">
      <c r="A14" s="5">
        <v>2</v>
      </c>
      <c r="B14" s="6" t="s">
        <v>29</v>
      </c>
      <c r="C14" s="14"/>
      <c r="D14" s="14">
        <f>+'Gral y X Prog.'!E11</f>
        <v>0</v>
      </c>
      <c r="E14" s="14">
        <f>+'Gral y X Prog.'!G11</f>
        <v>0</v>
      </c>
      <c r="F14" s="14">
        <f>+'Gral y X Prog.'!I11</f>
        <v>0</v>
      </c>
      <c r="G14" s="22">
        <f>+C14+D14+E14+F14</f>
        <v>0</v>
      </c>
    </row>
    <row r="15" spans="1:7" ht="12.75">
      <c r="A15" s="5"/>
      <c r="B15" s="6"/>
      <c r="C15" s="14"/>
      <c r="D15" s="14"/>
      <c r="E15" s="14"/>
      <c r="F15" s="14"/>
      <c r="G15" s="22"/>
    </row>
    <row r="16" spans="1:7" ht="15" customHeight="1">
      <c r="A16" s="5">
        <v>3</v>
      </c>
      <c r="B16" s="6" t="s">
        <v>30</v>
      </c>
      <c r="C16" s="14"/>
      <c r="D16" s="14">
        <f>+'Gral y X Prog.'!E13</f>
        <v>0</v>
      </c>
      <c r="E16" s="14">
        <f>+'Gral y X Prog.'!G13</f>
        <v>0</v>
      </c>
      <c r="F16" s="14">
        <f>+'Gral y X Prog.'!I13</f>
        <v>0</v>
      </c>
      <c r="G16" s="22">
        <f>+C16+D16+E16+F16</f>
        <v>0</v>
      </c>
    </row>
    <row r="17" spans="1:7" ht="12.75">
      <c r="A17" s="5"/>
      <c r="B17" s="6"/>
      <c r="C17" s="14"/>
      <c r="D17" s="14"/>
      <c r="E17" s="14"/>
      <c r="F17" s="14"/>
      <c r="G17" s="22"/>
    </row>
    <row r="18" spans="1:7" ht="15.75" customHeight="1">
      <c r="A18" s="5">
        <v>4</v>
      </c>
      <c r="B18" s="6" t="s">
        <v>50</v>
      </c>
      <c r="C18" s="14"/>
      <c r="D18" s="14">
        <v>0</v>
      </c>
      <c r="E18" s="14">
        <v>0</v>
      </c>
      <c r="F18" s="14">
        <v>0</v>
      </c>
      <c r="G18" s="22">
        <f>+C18+D18+E18+F18</f>
        <v>0</v>
      </c>
    </row>
    <row r="19" spans="1:7" ht="12.75">
      <c r="A19" s="5"/>
      <c r="B19" s="6"/>
      <c r="C19" s="14"/>
      <c r="D19" s="14"/>
      <c r="E19" s="14"/>
      <c r="F19" s="14"/>
      <c r="G19" s="22"/>
    </row>
    <row r="20" spans="1:7" ht="15" customHeight="1">
      <c r="A20" s="5">
        <v>5</v>
      </c>
      <c r="B20" s="6" t="s">
        <v>17</v>
      </c>
      <c r="C20" s="14"/>
      <c r="D20" s="14">
        <f>+'Gral y X Prog.'!E15</f>
        <v>0</v>
      </c>
      <c r="E20" s="14">
        <f>+'Gral y X Prog.'!G15</f>
        <v>145843310</v>
      </c>
      <c r="F20" s="14">
        <f>+'Gral y X Prog.'!I15</f>
        <v>0</v>
      </c>
      <c r="G20" s="22">
        <f>+C20+D20+E20+F20</f>
        <v>145843310</v>
      </c>
    </row>
    <row r="21" spans="1:7" ht="12.75">
      <c r="A21" s="5"/>
      <c r="B21" s="6"/>
      <c r="C21" s="14"/>
      <c r="D21" s="14"/>
      <c r="E21" s="14"/>
      <c r="F21" s="14"/>
      <c r="G21" s="22"/>
    </row>
    <row r="22" spans="1:7" ht="15" customHeight="1">
      <c r="A22" s="5">
        <v>6</v>
      </c>
      <c r="B22" s="6" t="s">
        <v>31</v>
      </c>
      <c r="C22" s="14"/>
      <c r="D22" s="14">
        <f>+'Gral y X Prog.'!E17</f>
        <v>0</v>
      </c>
      <c r="E22" s="14">
        <f>+'Gral y X Prog.'!G17</f>
        <v>0</v>
      </c>
      <c r="F22" s="14">
        <f>+'Gral y X Prog.'!I17</f>
        <v>0</v>
      </c>
      <c r="G22" s="22">
        <f>+C22+D22+E22+F22</f>
        <v>0</v>
      </c>
    </row>
    <row r="23" spans="1:7" ht="12.75">
      <c r="A23" s="5"/>
      <c r="B23" s="6"/>
      <c r="C23" s="14"/>
      <c r="D23" s="14"/>
      <c r="E23" s="14"/>
      <c r="F23" s="14"/>
      <c r="G23" s="22"/>
    </row>
    <row r="24" spans="1:7" ht="15" customHeight="1">
      <c r="A24" s="5">
        <v>7</v>
      </c>
      <c r="B24" s="6" t="s">
        <v>32</v>
      </c>
      <c r="C24" s="14"/>
      <c r="D24" s="14">
        <f>+'Gral y X Prog.'!E19</f>
        <v>0</v>
      </c>
      <c r="E24" s="14">
        <f>+'Gral y X Prog.'!G19</f>
        <v>0</v>
      </c>
      <c r="F24" s="14">
        <f>+'Gral y X Prog.'!I19</f>
        <v>0</v>
      </c>
      <c r="G24" s="22">
        <f>+C24+D24+E24+F24</f>
        <v>0</v>
      </c>
    </row>
    <row r="25" spans="1:7" ht="13.5" customHeight="1">
      <c r="A25" s="5"/>
      <c r="B25" s="6"/>
      <c r="C25" s="14"/>
      <c r="D25" s="14"/>
      <c r="E25" s="14"/>
      <c r="F25" s="14"/>
      <c r="G25" s="22"/>
    </row>
    <row r="26" spans="1:7" ht="15.75" customHeight="1">
      <c r="A26" s="5">
        <v>8</v>
      </c>
      <c r="B26" s="6" t="s">
        <v>33</v>
      </c>
      <c r="C26" s="14"/>
      <c r="D26" s="14">
        <f>+'Gral y X Prog.'!E21</f>
        <v>0</v>
      </c>
      <c r="E26" s="14">
        <f>+'Gral y X Prog.'!G21</f>
        <v>0</v>
      </c>
      <c r="F26" s="14">
        <f>+'Gral y X Prog.'!I21</f>
        <v>0</v>
      </c>
      <c r="G26" s="22">
        <f>+C26+D26+E26+F26</f>
        <v>0</v>
      </c>
    </row>
    <row r="27" spans="1:7" ht="12.75">
      <c r="A27" s="5"/>
      <c r="B27" s="6"/>
      <c r="C27" s="14"/>
      <c r="D27" s="14"/>
      <c r="E27" s="14"/>
      <c r="F27" s="14"/>
      <c r="G27" s="22"/>
    </row>
    <row r="28" spans="1:7" ht="15" customHeight="1">
      <c r="A28" s="5">
        <v>9</v>
      </c>
      <c r="B28" s="6" t="s">
        <v>51</v>
      </c>
      <c r="C28" s="14"/>
      <c r="D28" s="14">
        <f>+'Gral y X Prog.'!E23</f>
        <v>0</v>
      </c>
      <c r="E28" s="14">
        <f>+'Gral y X Prog.'!G23</f>
        <v>0</v>
      </c>
      <c r="F28" s="14">
        <v>0</v>
      </c>
      <c r="G28" s="22">
        <f>+C28+D28+E28+F28</f>
        <v>0</v>
      </c>
    </row>
    <row r="29" spans="1:7" ht="12.75">
      <c r="A29" s="13"/>
      <c r="B29" s="7"/>
      <c r="C29" s="7"/>
      <c r="D29" s="7"/>
      <c r="E29" s="7"/>
      <c r="F29" s="7"/>
      <c r="G29" s="8"/>
    </row>
    <row r="30" ht="12.75">
      <c r="D30" s="1"/>
    </row>
    <row r="34" ht="12.75">
      <c r="E34" s="1"/>
    </row>
    <row r="48" ht="12.75">
      <c r="G48" s="1"/>
    </row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7874015748031497" top="0.7480314960629921" bottom="0.98425196850393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2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9.140625" style="0" customWidth="1"/>
    <col min="2" max="2" width="34.57421875" style="0" customWidth="1"/>
    <col min="3" max="3" width="16.57421875" style="0" customWidth="1"/>
    <col min="4" max="4" width="9.140625" style="17" customWidth="1"/>
  </cols>
  <sheetData>
    <row r="2" spans="1:4" ht="12.75">
      <c r="A2" s="277" t="s">
        <v>12</v>
      </c>
      <c r="B2" s="277"/>
      <c r="C2" s="277"/>
      <c r="D2" s="277"/>
    </row>
    <row r="3" spans="1:4" ht="12.75">
      <c r="A3" s="278" t="s">
        <v>118</v>
      </c>
      <c r="B3" s="277"/>
      <c r="C3" s="277"/>
      <c r="D3" s="277"/>
    </row>
    <row r="4" spans="1:4" ht="12.75">
      <c r="A4" s="277" t="s">
        <v>22</v>
      </c>
      <c r="B4" s="277"/>
      <c r="C4" s="277"/>
      <c r="D4" s="277"/>
    </row>
    <row r="6" spans="1:4" ht="15" customHeight="1">
      <c r="A6" s="228" t="s">
        <v>13</v>
      </c>
      <c r="B6" s="228" t="s">
        <v>23</v>
      </c>
      <c r="C6" s="228" t="s">
        <v>24</v>
      </c>
      <c r="D6" s="229" t="s">
        <v>25</v>
      </c>
    </row>
    <row r="7" spans="1:4" ht="12.75">
      <c r="A7" s="10"/>
      <c r="B7" s="11"/>
      <c r="C7" s="11"/>
      <c r="D7" s="18"/>
    </row>
    <row r="8" spans="1:4" ht="15" customHeight="1">
      <c r="A8" s="12"/>
      <c r="B8" s="15" t="s">
        <v>26</v>
      </c>
      <c r="C8" s="16">
        <f>+'Eg. X Partida'!G8</f>
        <v>145843310</v>
      </c>
      <c r="D8" s="21">
        <v>1</v>
      </c>
    </row>
    <row r="9" spans="1:4" ht="12.75">
      <c r="A9" s="12"/>
      <c r="B9" s="6"/>
      <c r="C9" s="14"/>
      <c r="D9" s="19"/>
    </row>
    <row r="10" spans="1:4" ht="15" customHeight="1">
      <c r="A10" s="5">
        <v>0</v>
      </c>
      <c r="B10" s="6" t="s">
        <v>27</v>
      </c>
      <c r="C10" s="14">
        <f>+'Gral y X Prog.'!K7</f>
        <v>0</v>
      </c>
      <c r="D10" s="19">
        <f>+C10/$C$8</f>
        <v>0</v>
      </c>
    </row>
    <row r="11" spans="1:4" ht="12.75">
      <c r="A11" s="5"/>
      <c r="B11" s="6"/>
      <c r="C11" s="14"/>
      <c r="D11" s="19"/>
    </row>
    <row r="12" spans="1:4" ht="15" customHeight="1">
      <c r="A12" s="5">
        <v>1</v>
      </c>
      <c r="B12" s="6" t="s">
        <v>28</v>
      </c>
      <c r="C12" s="14">
        <f>+'Gral y X Prog.'!K9</f>
        <v>0</v>
      </c>
      <c r="D12" s="19">
        <f>+C12/$C$8</f>
        <v>0</v>
      </c>
    </row>
    <row r="13" spans="1:4" ht="12.75">
      <c r="A13" s="5"/>
      <c r="B13" s="6"/>
      <c r="C13" s="14"/>
      <c r="D13" s="19"/>
    </row>
    <row r="14" spans="1:4" ht="15" customHeight="1">
      <c r="A14" s="5">
        <v>2</v>
      </c>
      <c r="B14" s="6" t="s">
        <v>29</v>
      </c>
      <c r="C14" s="14">
        <f>+'Gral y X Prog.'!K11</f>
        <v>0</v>
      </c>
      <c r="D14" s="19">
        <f>+C14/$C$8</f>
        <v>0</v>
      </c>
    </row>
    <row r="15" spans="1:4" ht="12.75">
      <c r="A15" s="5"/>
      <c r="B15" s="6"/>
      <c r="C15" s="14"/>
      <c r="D15" s="19"/>
    </row>
    <row r="16" spans="1:4" ht="15.75" customHeight="1">
      <c r="A16" s="5">
        <v>3</v>
      </c>
      <c r="B16" s="6" t="s">
        <v>30</v>
      </c>
      <c r="C16" s="14">
        <f>+'Gral y X Prog.'!K13</f>
        <v>0</v>
      </c>
      <c r="D16" s="19">
        <f aca="true" t="shared" si="0" ref="D16:D26">+C16/$C$8</f>
        <v>0</v>
      </c>
    </row>
    <row r="17" spans="1:4" ht="12.75">
      <c r="A17" s="5"/>
      <c r="B17" s="6"/>
      <c r="C17" s="14"/>
      <c r="D17" s="19"/>
    </row>
    <row r="18" spans="1:4" ht="15" customHeight="1">
      <c r="A18" s="5">
        <v>5</v>
      </c>
      <c r="B18" s="6" t="s">
        <v>17</v>
      </c>
      <c r="C18" s="14">
        <f>+'Gral y X Prog.'!K15</f>
        <v>145843310</v>
      </c>
      <c r="D18" s="19">
        <f t="shared" si="0"/>
        <v>1</v>
      </c>
    </row>
    <row r="19" spans="1:4" ht="12.75">
      <c r="A19" s="5"/>
      <c r="B19" s="6"/>
      <c r="C19" s="14"/>
      <c r="D19" s="19"/>
    </row>
    <row r="20" spans="1:4" ht="15" customHeight="1">
      <c r="A20" s="5">
        <v>6</v>
      </c>
      <c r="B20" s="6" t="s">
        <v>31</v>
      </c>
      <c r="C20" s="14">
        <f>+'Gral y X Prog.'!K17</f>
        <v>0</v>
      </c>
      <c r="D20" s="19">
        <f t="shared" si="0"/>
        <v>0</v>
      </c>
    </row>
    <row r="21" spans="1:4" ht="12.75">
      <c r="A21" s="5"/>
      <c r="B21" s="6"/>
      <c r="C21" s="14"/>
      <c r="D21" s="19"/>
    </row>
    <row r="22" spans="1:4" ht="15" customHeight="1">
      <c r="A22" s="5">
        <v>7</v>
      </c>
      <c r="B22" s="6" t="s">
        <v>32</v>
      </c>
      <c r="C22" s="14">
        <f>+'Gral y X Prog.'!K19</f>
        <v>0</v>
      </c>
      <c r="D22" s="19">
        <f>+C22/$C$8</f>
        <v>0</v>
      </c>
    </row>
    <row r="23" spans="1:4" ht="13.5" customHeight="1">
      <c r="A23" s="5"/>
      <c r="B23" s="6"/>
      <c r="C23" s="14"/>
      <c r="D23" s="19"/>
    </row>
    <row r="24" spans="1:4" ht="15.75" customHeight="1">
      <c r="A24" s="5">
        <v>8</v>
      </c>
      <c r="B24" s="6" t="s">
        <v>33</v>
      </c>
      <c r="C24" s="14">
        <f>+'Gral y X Prog.'!K21</f>
        <v>0</v>
      </c>
      <c r="D24" s="19">
        <f t="shared" si="0"/>
        <v>0</v>
      </c>
    </row>
    <row r="25" spans="1:4" ht="12.75" customHeight="1">
      <c r="A25" s="5"/>
      <c r="B25" s="6"/>
      <c r="C25" s="6"/>
      <c r="D25" s="19"/>
    </row>
    <row r="26" spans="1:4" ht="15.75" customHeight="1">
      <c r="A26" s="5">
        <v>9</v>
      </c>
      <c r="B26" s="6" t="s">
        <v>51</v>
      </c>
      <c r="C26" s="14">
        <f>+'Gral y X Prog.'!K23</f>
        <v>0</v>
      </c>
      <c r="D26" s="19">
        <f t="shared" si="0"/>
        <v>0</v>
      </c>
    </row>
    <row r="27" spans="1:4" ht="12.75">
      <c r="A27" s="13"/>
      <c r="B27" s="7"/>
      <c r="C27" s="7"/>
      <c r="D27" s="20"/>
    </row>
  </sheetData>
  <sheetProtection/>
  <mergeCells count="3">
    <mergeCell ref="A2:D2"/>
    <mergeCell ref="A3:D3"/>
    <mergeCell ref="A4:D4"/>
  </mergeCells>
  <printOptions horizontalCentered="1"/>
  <pageMargins left="0.7874015748031497" right="0.7874015748031497" top="0.7480314960629921" bottom="0.98425196850393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22"/>
  <sheetViews>
    <sheetView showGridLines="0" zoomScalePageLayoutView="0" workbookViewId="0" topLeftCell="A1">
      <selection activeCell="C14" sqref="C14"/>
    </sheetView>
  </sheetViews>
  <sheetFormatPr defaultColWidth="11.421875" defaultRowHeight="12.75"/>
  <cols>
    <col min="1" max="1" width="18.8515625" style="155" customWidth="1"/>
    <col min="2" max="2" width="32.00390625" style="155" customWidth="1"/>
    <col min="3" max="3" width="16.57421875" style="155" customWidth="1"/>
    <col min="4" max="5" width="9.7109375" style="155" customWidth="1"/>
    <col min="6" max="6" width="8.57421875" style="155" customWidth="1"/>
    <col min="7" max="7" width="32.140625" style="155" customWidth="1"/>
    <col min="8" max="8" width="15.8515625" style="155" customWidth="1"/>
    <col min="9" max="9" width="18.140625" style="154" customWidth="1"/>
    <col min="10" max="10" width="18.140625" style="155" bestFit="1" customWidth="1"/>
    <col min="11" max="11" width="12.7109375" style="155" bestFit="1" customWidth="1"/>
    <col min="12" max="16384" width="11.421875" style="155" customWidth="1"/>
  </cols>
  <sheetData>
    <row r="1" spans="1:8" ht="12.75">
      <c r="A1" s="306" t="str">
        <f>+'[1]Gral. de Egresos'!A2</f>
        <v>MUNICIPALIDAD DE SANTA ANA</v>
      </c>
      <c r="B1" s="306"/>
      <c r="C1" s="306"/>
      <c r="D1" s="306"/>
      <c r="E1" s="306"/>
      <c r="F1" s="306"/>
      <c r="G1" s="306"/>
      <c r="H1" s="306"/>
    </row>
    <row r="2" spans="1:8" ht="12.75">
      <c r="A2" s="306" t="s">
        <v>106</v>
      </c>
      <c r="B2" s="306"/>
      <c r="C2" s="306"/>
      <c r="D2" s="306"/>
      <c r="E2" s="306"/>
      <c r="F2" s="306"/>
      <c r="G2" s="306"/>
      <c r="H2" s="306"/>
    </row>
    <row r="3" spans="1:8" ht="12.75">
      <c r="A3" s="306" t="s">
        <v>56</v>
      </c>
      <c r="B3" s="306"/>
      <c r="C3" s="306"/>
      <c r="D3" s="306"/>
      <c r="E3" s="306"/>
      <c r="F3" s="306"/>
      <c r="G3" s="306"/>
      <c r="H3" s="306"/>
    </row>
    <row r="4" spans="1:8" ht="12.75">
      <c r="A4" s="306" t="s">
        <v>57</v>
      </c>
      <c r="B4" s="306"/>
      <c r="C4" s="306"/>
      <c r="D4" s="306"/>
      <c r="E4" s="306"/>
      <c r="F4" s="306"/>
      <c r="G4" s="306"/>
      <c r="H4" s="306"/>
    </row>
    <row r="5" spans="1:8" ht="13.5" thickBot="1">
      <c r="A5" s="29"/>
      <c r="B5" s="29"/>
      <c r="C5" s="71"/>
      <c r="D5" s="72"/>
      <c r="E5" s="73"/>
      <c r="F5" s="72"/>
      <c r="G5" s="29"/>
      <c r="H5" s="71"/>
    </row>
    <row r="6" spans="1:8" ht="12.75">
      <c r="A6" s="299" t="s">
        <v>59</v>
      </c>
      <c r="B6" s="299" t="s">
        <v>58</v>
      </c>
      <c r="C6" s="299" t="s">
        <v>15</v>
      </c>
      <c r="D6" s="307" t="s">
        <v>61</v>
      </c>
      <c r="E6" s="307" t="s">
        <v>62</v>
      </c>
      <c r="F6" s="307" t="s">
        <v>63</v>
      </c>
      <c r="G6" s="299" t="s">
        <v>60</v>
      </c>
      <c r="H6" s="301" t="s">
        <v>15</v>
      </c>
    </row>
    <row r="7" spans="1:8" ht="27.75" customHeight="1" thickBot="1">
      <c r="A7" s="300"/>
      <c r="B7" s="300"/>
      <c r="C7" s="300"/>
      <c r="D7" s="308"/>
      <c r="E7" s="308"/>
      <c r="F7" s="308"/>
      <c r="G7" s="300"/>
      <c r="H7" s="302"/>
    </row>
    <row r="8" spans="1:8" ht="55.5" customHeight="1">
      <c r="A8" s="74" t="s">
        <v>101</v>
      </c>
      <c r="B8" s="75" t="s">
        <v>102</v>
      </c>
      <c r="C8" s="76">
        <f>+Ingresos!C9</f>
        <v>145843310</v>
      </c>
      <c r="D8" s="77"/>
      <c r="E8" s="78"/>
      <c r="F8" s="79"/>
      <c r="G8" s="80" t="s">
        <v>110</v>
      </c>
      <c r="H8" s="151">
        <v>50000000</v>
      </c>
    </row>
    <row r="9" spans="1:8" ht="61.5" customHeight="1">
      <c r="A9" s="173"/>
      <c r="B9" s="75"/>
      <c r="C9" s="76"/>
      <c r="D9" s="77"/>
      <c r="E9" s="78"/>
      <c r="F9" s="79"/>
      <c r="G9" s="80" t="s">
        <v>111</v>
      </c>
      <c r="H9" s="151">
        <v>50000000</v>
      </c>
    </row>
    <row r="10" spans="1:8" ht="53.25" customHeight="1">
      <c r="A10" s="173"/>
      <c r="B10" s="75"/>
      <c r="C10" s="152"/>
      <c r="D10" s="77"/>
      <c r="E10" s="78"/>
      <c r="F10" s="79"/>
      <c r="G10" s="80" t="s">
        <v>112</v>
      </c>
      <c r="H10" s="151">
        <v>45843310</v>
      </c>
    </row>
    <row r="11" spans="1:8" ht="22.5" customHeight="1">
      <c r="A11" s="173"/>
      <c r="B11" s="75"/>
      <c r="C11" s="152"/>
      <c r="D11" s="254"/>
      <c r="E11" s="255"/>
      <c r="F11" s="256"/>
      <c r="G11" s="257"/>
      <c r="H11" s="258">
        <f>SUM(H8:H10)</f>
        <v>145843310</v>
      </c>
    </row>
    <row r="12" spans="1:10" ht="17.25" customHeight="1" thickBot="1">
      <c r="A12" s="138"/>
      <c r="B12" s="86"/>
      <c r="C12" s="84"/>
      <c r="D12" s="82"/>
      <c r="E12" s="78"/>
      <c r="F12" s="78"/>
      <c r="G12" s="153"/>
      <c r="H12" s="158"/>
      <c r="J12" s="157"/>
    </row>
    <row r="13" spans="1:10" ht="30" customHeight="1" thickBot="1">
      <c r="A13" s="162" t="s">
        <v>54</v>
      </c>
      <c r="B13" s="162"/>
      <c r="C13" s="163">
        <f>+C8</f>
        <v>145843310</v>
      </c>
      <c r="D13" s="162"/>
      <c r="E13" s="162"/>
      <c r="F13" s="162"/>
      <c r="G13" s="162"/>
      <c r="H13" s="163">
        <f>+H11</f>
        <v>145843310</v>
      </c>
      <c r="I13" s="207"/>
      <c r="J13" s="157"/>
    </row>
    <row r="14" spans="1:11" s="154" customFormat="1" ht="15" customHeight="1" thickBot="1">
      <c r="A14" s="87"/>
      <c r="B14" s="87"/>
      <c r="C14" s="85"/>
      <c r="D14" s="88"/>
      <c r="E14" s="89"/>
      <c r="F14" s="90"/>
      <c r="G14" s="87"/>
      <c r="H14" s="91"/>
      <c r="J14" s="156"/>
      <c r="K14" s="155"/>
    </row>
    <row r="15" spans="1:10" ht="37.5" customHeight="1" thickBot="1">
      <c r="A15" s="303" t="s">
        <v>108</v>
      </c>
      <c r="B15" s="304"/>
      <c r="C15" s="304"/>
      <c r="D15" s="304"/>
      <c r="E15" s="304"/>
      <c r="F15" s="304"/>
      <c r="G15" s="304"/>
      <c r="H15" s="305"/>
      <c r="I15" s="157"/>
      <c r="J15" s="156"/>
    </row>
    <row r="16" spans="1:10" ht="15" customHeight="1">
      <c r="A16" s="29"/>
      <c r="B16" s="29"/>
      <c r="C16" s="71"/>
      <c r="D16" s="72"/>
      <c r="E16" s="73"/>
      <c r="F16" s="72"/>
      <c r="G16" s="92"/>
      <c r="H16" s="71"/>
      <c r="J16" s="156"/>
    </row>
    <row r="17" spans="1:8" ht="15" customHeight="1">
      <c r="A17" s="29"/>
      <c r="B17" s="29"/>
      <c r="C17" s="71"/>
      <c r="D17" s="72"/>
      <c r="E17" s="73"/>
      <c r="F17" s="72"/>
      <c r="G17" s="92"/>
      <c r="H17" s="71"/>
    </row>
    <row r="18" spans="1:9" ht="15" customHeight="1">
      <c r="A18" s="29"/>
      <c r="B18" s="29"/>
      <c r="C18" s="71"/>
      <c r="D18" s="72"/>
      <c r="E18" s="73"/>
      <c r="F18" s="72"/>
      <c r="G18" s="92"/>
      <c r="H18" s="71"/>
      <c r="I18" s="157"/>
    </row>
    <row r="19" spans="1:8" ht="15" customHeight="1">
      <c r="A19" s="298" t="s">
        <v>38</v>
      </c>
      <c r="B19" s="298"/>
      <c r="C19" s="71"/>
      <c r="D19" s="72"/>
      <c r="E19" s="73"/>
      <c r="F19" s="72"/>
      <c r="G19" s="92"/>
      <c r="H19" s="71"/>
    </row>
    <row r="20" spans="1:8" ht="15" customHeight="1">
      <c r="A20" s="29"/>
      <c r="B20" s="29"/>
      <c r="C20" s="71"/>
      <c r="D20" s="93"/>
      <c r="E20" s="93"/>
      <c r="F20" s="93"/>
      <c r="G20" s="29"/>
      <c r="H20" s="206"/>
    </row>
    <row r="21" spans="1:8" ht="15" customHeight="1">
      <c r="A21" s="29"/>
      <c r="B21" s="29"/>
      <c r="C21" s="71"/>
      <c r="D21" s="93"/>
      <c r="E21" s="93"/>
      <c r="F21" s="93"/>
      <c r="G21" s="29"/>
      <c r="H21" s="71"/>
    </row>
    <row r="22" spans="7:8" ht="15" customHeight="1">
      <c r="G22" s="157"/>
      <c r="H22" s="156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4">
    <mergeCell ref="A1:H1"/>
    <mergeCell ref="A2:H2"/>
    <mergeCell ref="A3:H3"/>
    <mergeCell ref="A4:H4"/>
    <mergeCell ref="G6:G7"/>
    <mergeCell ref="D6:D7"/>
    <mergeCell ref="E6:E7"/>
    <mergeCell ref="F6:F7"/>
    <mergeCell ref="A19:B19"/>
    <mergeCell ref="A6:A7"/>
    <mergeCell ref="B6:B7"/>
    <mergeCell ref="C6:C7"/>
    <mergeCell ref="H6:H7"/>
    <mergeCell ref="A15:H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80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9.00390625" style="105" customWidth="1"/>
    <col min="2" max="2" width="50.7109375" style="53" customWidth="1"/>
    <col min="3" max="3" width="16.421875" style="53" customWidth="1"/>
    <col min="4" max="4" width="17.8515625" style="53" customWidth="1"/>
    <col min="5" max="5" width="15.7109375" style="53" customWidth="1"/>
    <col min="6" max="6" width="25.140625" style="53" customWidth="1"/>
    <col min="7" max="16384" width="11.421875" style="52" customWidth="1"/>
  </cols>
  <sheetData>
    <row r="1" spans="1:6" ht="12.75" customHeight="1">
      <c r="A1" s="297" t="s">
        <v>12</v>
      </c>
      <c r="B1" s="297"/>
      <c r="C1" s="297"/>
      <c r="D1" s="297"/>
      <c r="E1" s="297"/>
      <c r="F1" s="297"/>
    </row>
    <row r="2" spans="1:14" ht="12.75" customHeight="1">
      <c r="A2" s="275" t="s">
        <v>106</v>
      </c>
      <c r="B2" s="275"/>
      <c r="C2" s="275"/>
      <c r="D2" s="275"/>
      <c r="E2" s="275"/>
      <c r="F2" s="275"/>
      <c r="G2" s="104"/>
      <c r="H2" s="104"/>
      <c r="I2" s="104"/>
      <c r="J2" s="104"/>
      <c r="K2" s="104"/>
      <c r="L2" s="104"/>
      <c r="M2" s="104"/>
      <c r="N2" s="104"/>
    </row>
    <row r="3" spans="1:6" ht="12.75">
      <c r="A3" s="297" t="s">
        <v>40</v>
      </c>
      <c r="B3" s="297"/>
      <c r="C3" s="297"/>
      <c r="D3" s="297"/>
      <c r="E3" s="297"/>
      <c r="F3" s="297"/>
    </row>
    <row r="4" spans="1:6" ht="12.75">
      <c r="A4" s="297" t="s">
        <v>41</v>
      </c>
      <c r="B4" s="297"/>
      <c r="C4" s="297"/>
      <c r="D4" s="297"/>
      <c r="E4" s="297"/>
      <c r="F4" s="297"/>
    </row>
    <row r="5" ht="13.5" thickBot="1"/>
    <row r="6" spans="1:6" ht="51.75" thickBot="1">
      <c r="A6" s="233" t="s">
        <v>42</v>
      </c>
      <c r="B6" s="234" t="s">
        <v>43</v>
      </c>
      <c r="C6" s="235" t="s">
        <v>44</v>
      </c>
      <c r="D6" s="236" t="s">
        <v>45</v>
      </c>
      <c r="E6" s="237" t="s">
        <v>15</v>
      </c>
      <c r="F6" s="238" t="s">
        <v>46</v>
      </c>
    </row>
    <row r="7" spans="1:6" ht="12.75">
      <c r="A7" s="128">
        <v>6</v>
      </c>
      <c r="B7" s="129" t="s">
        <v>31</v>
      </c>
      <c r="C7" s="129"/>
      <c r="D7" s="129"/>
      <c r="E7" s="130">
        <f>+E8</f>
        <v>0</v>
      </c>
      <c r="F7" s="131"/>
    </row>
    <row r="8" spans="1:6" ht="16.5" customHeight="1" thickBot="1">
      <c r="A8" s="106"/>
      <c r="B8" s="99" t="s">
        <v>115</v>
      </c>
      <c r="C8" s="100"/>
      <c r="D8" s="99"/>
      <c r="E8" s="101"/>
      <c r="F8" s="113"/>
    </row>
    <row r="9" spans="1:6" ht="12.75">
      <c r="A9" s="132">
        <v>7</v>
      </c>
      <c r="B9" s="133" t="s">
        <v>32</v>
      </c>
      <c r="C9" s="134"/>
      <c r="D9" s="134"/>
      <c r="E9" s="135">
        <v>0</v>
      </c>
      <c r="F9" s="136"/>
    </row>
    <row r="10" spans="1:6" ht="12.75">
      <c r="A10" s="106"/>
      <c r="B10" s="99" t="s">
        <v>116</v>
      </c>
      <c r="C10" s="99"/>
      <c r="D10" s="99"/>
      <c r="E10" s="101"/>
      <c r="F10" s="113"/>
    </row>
    <row r="11" spans="1:6" s="102" customFormat="1" ht="18.75" customHeight="1" thickBot="1">
      <c r="A11" s="239"/>
      <c r="B11" s="240" t="s">
        <v>26</v>
      </c>
      <c r="C11" s="241"/>
      <c r="D11" s="241"/>
      <c r="E11" s="242">
        <f>E9+E7</f>
        <v>0</v>
      </c>
      <c r="F11" s="243"/>
    </row>
    <row r="13" ht="18" customHeight="1"/>
    <row r="14" spans="1:3" s="103" customFormat="1" ht="24.75" customHeight="1">
      <c r="A14" s="296" t="s">
        <v>47</v>
      </c>
      <c r="B14" s="296"/>
      <c r="C14" s="296"/>
    </row>
    <row r="15" spans="1:2" s="103" customFormat="1" ht="22.5" customHeight="1">
      <c r="A15" s="296" t="s">
        <v>107</v>
      </c>
      <c r="B15" s="296"/>
    </row>
    <row r="16" s="103" customFormat="1" ht="12.75">
      <c r="A16" s="98"/>
    </row>
    <row r="17" ht="11.25" customHeight="1"/>
    <row r="26" ht="12.75">
      <c r="F26" s="52"/>
    </row>
    <row r="27" ht="12.75">
      <c r="F27" s="52"/>
    </row>
    <row r="28" ht="12.75">
      <c r="F28" s="52"/>
    </row>
    <row r="29" ht="12.75">
      <c r="F29" s="52"/>
    </row>
    <row r="30" ht="12.75">
      <c r="F30" s="52"/>
    </row>
    <row r="31" ht="12.75">
      <c r="F31" s="52"/>
    </row>
    <row r="32" ht="12.75">
      <c r="F32" s="52"/>
    </row>
    <row r="33" ht="12.75">
      <c r="F33" s="52"/>
    </row>
    <row r="34" ht="12.75">
      <c r="F34" s="52"/>
    </row>
    <row r="35" ht="12.75">
      <c r="F35" s="52"/>
    </row>
    <row r="36" ht="12.75">
      <c r="F36" s="52"/>
    </row>
    <row r="37" ht="12.75">
      <c r="F37" s="52"/>
    </row>
    <row r="38" ht="12.75">
      <c r="F38" s="52"/>
    </row>
    <row r="39" ht="12.75">
      <c r="F39" s="52"/>
    </row>
    <row r="40" ht="12.75">
      <c r="F40" s="52"/>
    </row>
    <row r="41" ht="12.75">
      <c r="F41" s="52"/>
    </row>
    <row r="42" ht="12.75">
      <c r="F42" s="52"/>
    </row>
    <row r="43" ht="12.75">
      <c r="F43" s="52"/>
    </row>
    <row r="44" ht="12.75">
      <c r="F44" s="52"/>
    </row>
    <row r="45" ht="12.75">
      <c r="F45" s="52"/>
    </row>
    <row r="46" ht="12.75">
      <c r="F46" s="52"/>
    </row>
    <row r="47" ht="12.75">
      <c r="F47" s="52"/>
    </row>
    <row r="48" ht="12.75">
      <c r="F48" s="52"/>
    </row>
    <row r="49" ht="12.75">
      <c r="F49" s="52"/>
    </row>
    <row r="50" ht="12.75">
      <c r="F50" s="52"/>
    </row>
    <row r="51" ht="12.75">
      <c r="F51" s="52"/>
    </row>
    <row r="52" ht="12.75">
      <c r="F52" s="52"/>
    </row>
    <row r="53" ht="12.75">
      <c r="F53" s="52"/>
    </row>
    <row r="54" ht="12.75">
      <c r="F54" s="52"/>
    </row>
    <row r="55" ht="12.75">
      <c r="F55" s="52"/>
    </row>
    <row r="56" ht="12.75">
      <c r="F56" s="52"/>
    </row>
    <row r="57" ht="12.75">
      <c r="F57" s="52"/>
    </row>
    <row r="58" ht="12.75">
      <c r="F58" s="52"/>
    </row>
    <row r="59" ht="12.75">
      <c r="F59" s="52"/>
    </row>
    <row r="60" ht="12.75">
      <c r="F60" s="52"/>
    </row>
    <row r="61" ht="12.75">
      <c r="F61" s="52"/>
    </row>
    <row r="62" ht="12.75">
      <c r="F62" s="52"/>
    </row>
    <row r="63" ht="12.75">
      <c r="F63" s="52"/>
    </row>
    <row r="64" ht="12.75">
      <c r="F64" s="52"/>
    </row>
    <row r="65" ht="12.75">
      <c r="F65" s="52"/>
    </row>
    <row r="66" ht="12.75">
      <c r="F66" s="52"/>
    </row>
    <row r="67" ht="12.75">
      <c r="F67" s="52"/>
    </row>
    <row r="68" ht="12.75">
      <c r="F68" s="52"/>
    </row>
    <row r="69" ht="12.75">
      <c r="F69" s="52"/>
    </row>
    <row r="70" ht="12.75">
      <c r="F70" s="52"/>
    </row>
    <row r="71" ht="12.75">
      <c r="F71" s="52"/>
    </row>
    <row r="72" ht="12.75">
      <c r="F72" s="52"/>
    </row>
    <row r="73" ht="12.75">
      <c r="F73" s="52"/>
    </row>
    <row r="74" ht="12.75">
      <c r="F74" s="52"/>
    </row>
    <row r="75" ht="12.75">
      <c r="F75" s="52"/>
    </row>
    <row r="76" ht="12.75">
      <c r="F76" s="52"/>
    </row>
    <row r="77" ht="12.75">
      <c r="F77" s="52"/>
    </row>
    <row r="78" ht="12.75">
      <c r="F78" s="52"/>
    </row>
    <row r="79" ht="12.75">
      <c r="F79" s="52"/>
    </row>
    <row r="80" ht="12.75">
      <c r="F80" s="52"/>
    </row>
    <row r="81" ht="12.75">
      <c r="F81" s="52"/>
    </row>
    <row r="82" ht="12.75">
      <c r="F82" s="52"/>
    </row>
    <row r="83" ht="12.75">
      <c r="F83" s="52"/>
    </row>
    <row r="84" ht="12.75">
      <c r="F84" s="52"/>
    </row>
    <row r="85" ht="12.75">
      <c r="F85" s="52"/>
    </row>
    <row r="86" ht="12.75">
      <c r="F86" s="52"/>
    </row>
    <row r="87" ht="12.75">
      <c r="F87" s="52"/>
    </row>
    <row r="88" ht="12.75">
      <c r="F88" s="52"/>
    </row>
    <row r="89" ht="12.75">
      <c r="F89" s="52"/>
    </row>
    <row r="90" ht="12.75">
      <c r="F90" s="52"/>
    </row>
    <row r="91" ht="12.75">
      <c r="F91" s="52"/>
    </row>
    <row r="92" ht="12.75">
      <c r="F92" s="52"/>
    </row>
    <row r="93" ht="12.75">
      <c r="F93" s="52"/>
    </row>
    <row r="94" ht="12.75">
      <c r="F94" s="52"/>
    </row>
    <row r="95" ht="12.75">
      <c r="F95" s="52"/>
    </row>
    <row r="96" ht="12.75">
      <c r="F96" s="52"/>
    </row>
    <row r="97" ht="12.75">
      <c r="F97" s="52"/>
    </row>
    <row r="98" ht="12.75">
      <c r="F98" s="52"/>
    </row>
    <row r="99" ht="12.75">
      <c r="F99" s="52"/>
    </row>
    <row r="100" ht="12.75">
      <c r="F100" s="52"/>
    </row>
    <row r="101" ht="12.75">
      <c r="F101" s="52"/>
    </row>
    <row r="102" ht="12.75">
      <c r="F102" s="52"/>
    </row>
    <row r="103" ht="12.75">
      <c r="F103" s="52"/>
    </row>
    <row r="104" ht="12.75">
      <c r="F104" s="52"/>
    </row>
    <row r="105" ht="12.75">
      <c r="F105" s="52"/>
    </row>
    <row r="106" ht="12.75">
      <c r="F106" s="52"/>
    </row>
    <row r="107" ht="12.75">
      <c r="F107" s="52"/>
    </row>
    <row r="108" ht="12.75">
      <c r="F108" s="52"/>
    </row>
    <row r="109" ht="12.75">
      <c r="F109" s="52"/>
    </row>
    <row r="110" ht="12.75">
      <c r="F110" s="52"/>
    </row>
    <row r="111" ht="12.75">
      <c r="F111" s="52"/>
    </row>
    <row r="112" ht="12.75">
      <c r="F112" s="52"/>
    </row>
    <row r="113" ht="12.75">
      <c r="F113" s="52"/>
    </row>
    <row r="114" ht="12.75">
      <c r="F114" s="52"/>
    </row>
    <row r="115" ht="12.75">
      <c r="F115" s="52"/>
    </row>
    <row r="116" ht="12.75">
      <c r="F116" s="52"/>
    </row>
    <row r="117" ht="12.75">
      <c r="F117" s="52"/>
    </row>
    <row r="118" ht="12.75">
      <c r="F118" s="52"/>
    </row>
    <row r="119" ht="12.75">
      <c r="F119" s="52"/>
    </row>
    <row r="120" ht="12.75">
      <c r="F120" s="52"/>
    </row>
    <row r="121" ht="12.75">
      <c r="F121" s="52"/>
    </row>
    <row r="122" ht="12.75">
      <c r="F122" s="52"/>
    </row>
    <row r="123" ht="12.75">
      <c r="F123" s="52"/>
    </row>
    <row r="124" ht="12.75">
      <c r="F124" s="52"/>
    </row>
    <row r="125" ht="12.75">
      <c r="F125" s="52"/>
    </row>
    <row r="126" ht="12.75">
      <c r="F126" s="52"/>
    </row>
    <row r="127" ht="12.75">
      <c r="F127" s="52"/>
    </row>
    <row r="128" ht="12.75">
      <c r="F128" s="52"/>
    </row>
    <row r="129" ht="12.75">
      <c r="F129" s="52"/>
    </row>
    <row r="130" ht="12.75">
      <c r="F130" s="52"/>
    </row>
    <row r="131" ht="12.75">
      <c r="F131" s="52"/>
    </row>
    <row r="132" ht="12.75">
      <c r="F132" s="52"/>
    </row>
    <row r="133" ht="12.75">
      <c r="F133" s="52"/>
    </row>
    <row r="134" ht="12.75">
      <c r="F134" s="52"/>
    </row>
    <row r="135" ht="12.75">
      <c r="F135" s="52"/>
    </row>
    <row r="136" ht="12.75">
      <c r="F136" s="52"/>
    </row>
    <row r="137" ht="12.75">
      <c r="F137" s="52"/>
    </row>
    <row r="138" ht="12.75">
      <c r="F138" s="52"/>
    </row>
    <row r="139" ht="12.75">
      <c r="F139" s="52"/>
    </row>
    <row r="140" ht="12.75">
      <c r="F140" s="52"/>
    </row>
    <row r="141" ht="12.75">
      <c r="F141" s="52"/>
    </row>
    <row r="142" ht="12.75">
      <c r="F142" s="52"/>
    </row>
    <row r="143" ht="12.75">
      <c r="F143" s="52"/>
    </row>
    <row r="144" ht="12.75">
      <c r="F144" s="52"/>
    </row>
    <row r="145" ht="12.75">
      <c r="F145" s="52"/>
    </row>
    <row r="146" ht="12.75">
      <c r="F146" s="52"/>
    </row>
    <row r="147" ht="12.75">
      <c r="F147" s="52"/>
    </row>
    <row r="148" ht="12.75">
      <c r="F148" s="52"/>
    </row>
    <row r="149" ht="12.75">
      <c r="F149" s="52"/>
    </row>
    <row r="150" ht="12.75">
      <c r="F150" s="52"/>
    </row>
    <row r="151" ht="12.75">
      <c r="F151" s="52"/>
    </row>
    <row r="152" ht="12.75">
      <c r="F152" s="52"/>
    </row>
    <row r="153" ht="12.75">
      <c r="F153" s="52"/>
    </row>
    <row r="154" ht="12.75">
      <c r="F154" s="52"/>
    </row>
    <row r="155" ht="12.75">
      <c r="F155" s="52"/>
    </row>
    <row r="156" ht="12.75">
      <c r="F156" s="52"/>
    </row>
    <row r="157" ht="12.75">
      <c r="F157" s="52"/>
    </row>
    <row r="158" ht="12.75">
      <c r="F158" s="52"/>
    </row>
    <row r="159" ht="12.75">
      <c r="F159" s="52"/>
    </row>
    <row r="160" ht="12.75">
      <c r="F160" s="52"/>
    </row>
    <row r="161" ht="12.75">
      <c r="F161" s="52"/>
    </row>
    <row r="162" ht="12.75">
      <c r="F162" s="52"/>
    </row>
    <row r="163" ht="12.75">
      <c r="F163" s="52"/>
    </row>
    <row r="164" ht="12.75">
      <c r="F164" s="52"/>
    </row>
    <row r="165" ht="12.75">
      <c r="F165" s="52"/>
    </row>
    <row r="166" ht="12.75">
      <c r="F166" s="52"/>
    </row>
    <row r="167" ht="12.75">
      <c r="F167" s="52"/>
    </row>
    <row r="168" ht="12.75">
      <c r="F168" s="52"/>
    </row>
    <row r="169" ht="12.75">
      <c r="F169" s="52"/>
    </row>
    <row r="170" ht="12.75">
      <c r="F170" s="52"/>
    </row>
    <row r="171" ht="12.75">
      <c r="F171" s="52"/>
    </row>
    <row r="172" ht="12.75">
      <c r="F172" s="52"/>
    </row>
    <row r="173" ht="12.75">
      <c r="F173" s="52"/>
    </row>
    <row r="174" ht="12.75">
      <c r="F174" s="52"/>
    </row>
    <row r="175" ht="12.75">
      <c r="F175" s="52"/>
    </row>
    <row r="176" ht="12.75">
      <c r="F176" s="52"/>
    </row>
    <row r="177" ht="12.75">
      <c r="F177" s="52"/>
    </row>
    <row r="178" ht="12.75">
      <c r="F178" s="52"/>
    </row>
    <row r="179" ht="12.75">
      <c r="F179" s="52"/>
    </row>
    <row r="180" ht="12.75">
      <c r="F180" s="52"/>
    </row>
    <row r="181" ht="12.75">
      <c r="F181" s="52"/>
    </row>
    <row r="182" ht="12.75">
      <c r="F182" s="52"/>
    </row>
    <row r="183" ht="12.75">
      <c r="F183" s="52"/>
    </row>
    <row r="184" ht="12.75">
      <c r="F184" s="52"/>
    </row>
    <row r="185" ht="12.75">
      <c r="F185" s="52"/>
    </row>
    <row r="186" ht="12.75">
      <c r="F186" s="52"/>
    </row>
    <row r="187" ht="12.75">
      <c r="F187" s="52"/>
    </row>
    <row r="188" ht="12.75">
      <c r="F188" s="52"/>
    </row>
    <row r="189" ht="12.75">
      <c r="F189" s="52"/>
    </row>
    <row r="190" ht="12.75">
      <c r="F190" s="52"/>
    </row>
    <row r="191" ht="12.75">
      <c r="F191" s="52"/>
    </row>
    <row r="192" ht="12.75">
      <c r="F192" s="52"/>
    </row>
    <row r="193" ht="12.75">
      <c r="F193" s="52"/>
    </row>
    <row r="194" ht="12.75">
      <c r="F194" s="52"/>
    </row>
    <row r="195" ht="12.75">
      <c r="F195" s="52"/>
    </row>
    <row r="196" ht="12.75">
      <c r="F196" s="52"/>
    </row>
    <row r="197" ht="12.75">
      <c r="F197" s="52"/>
    </row>
    <row r="198" ht="12.75">
      <c r="F198" s="52"/>
    </row>
    <row r="199" ht="12.75">
      <c r="F199" s="52"/>
    </row>
    <row r="200" ht="12.75">
      <c r="F200" s="52"/>
    </row>
    <row r="201" ht="12.75">
      <c r="F201" s="52"/>
    </row>
    <row r="202" ht="12.75">
      <c r="F202" s="52"/>
    </row>
    <row r="203" ht="12.75">
      <c r="F203" s="52"/>
    </row>
    <row r="204" ht="12.75">
      <c r="F204" s="52"/>
    </row>
    <row r="205" ht="12.75">
      <c r="F205" s="52"/>
    </row>
    <row r="206" ht="12.75">
      <c r="F206" s="52"/>
    </row>
    <row r="207" ht="12.75">
      <c r="F207" s="52"/>
    </row>
    <row r="208" ht="12.75">
      <c r="F208" s="52"/>
    </row>
    <row r="209" ht="12.75">
      <c r="F209" s="52"/>
    </row>
    <row r="210" ht="12.75">
      <c r="F210" s="52"/>
    </row>
    <row r="211" ht="12.75">
      <c r="F211" s="52"/>
    </row>
    <row r="212" ht="12.75">
      <c r="F212" s="52"/>
    </row>
    <row r="213" ht="12.75">
      <c r="F213" s="52"/>
    </row>
    <row r="214" ht="12.75">
      <c r="F214" s="52"/>
    </row>
    <row r="215" ht="12.75">
      <c r="F215" s="52"/>
    </row>
    <row r="216" ht="12.75">
      <c r="F216" s="52"/>
    </row>
    <row r="217" ht="12.75">
      <c r="F217" s="52"/>
    </row>
    <row r="218" ht="12.75">
      <c r="F218" s="52"/>
    </row>
    <row r="219" ht="12.75">
      <c r="F219" s="52"/>
    </row>
    <row r="220" ht="12.75">
      <c r="F220" s="52"/>
    </row>
    <row r="221" ht="12.75">
      <c r="F221" s="52"/>
    </row>
    <row r="222" ht="12.75">
      <c r="F222" s="52"/>
    </row>
    <row r="223" ht="12.75">
      <c r="F223" s="52"/>
    </row>
    <row r="224" ht="12.75">
      <c r="F224" s="52"/>
    </row>
    <row r="225" ht="12.75">
      <c r="F225" s="52"/>
    </row>
    <row r="226" ht="12.75">
      <c r="F226" s="52"/>
    </row>
    <row r="227" ht="12.75">
      <c r="F227" s="52"/>
    </row>
    <row r="228" ht="12.75">
      <c r="F228" s="52"/>
    </row>
    <row r="229" ht="12.75">
      <c r="F229" s="52"/>
    </row>
    <row r="230" ht="12.75">
      <c r="F230" s="52"/>
    </row>
    <row r="231" ht="12.75">
      <c r="F231" s="52"/>
    </row>
    <row r="232" ht="12.75">
      <c r="F232" s="52"/>
    </row>
    <row r="233" ht="12.75">
      <c r="F233" s="52"/>
    </row>
    <row r="234" ht="12.75">
      <c r="F234" s="52"/>
    </row>
    <row r="235" ht="12.75">
      <c r="F235" s="52"/>
    </row>
    <row r="236" ht="12.75">
      <c r="F236" s="52"/>
    </row>
    <row r="237" ht="12.75">
      <c r="F237" s="52"/>
    </row>
    <row r="238" ht="12.75">
      <c r="F238" s="52"/>
    </row>
    <row r="239" ht="12.75">
      <c r="F239" s="52"/>
    </row>
    <row r="240" ht="12.75">
      <c r="F240" s="52"/>
    </row>
    <row r="241" ht="12.75">
      <c r="F241" s="52"/>
    </row>
    <row r="242" ht="12.75">
      <c r="F242" s="52"/>
    </row>
    <row r="243" ht="12.75">
      <c r="F243" s="52"/>
    </row>
    <row r="244" ht="12.75">
      <c r="F244" s="52"/>
    </row>
    <row r="245" ht="12.75">
      <c r="F245" s="52"/>
    </row>
    <row r="246" ht="12.75">
      <c r="F246" s="52"/>
    </row>
    <row r="247" ht="12.75">
      <c r="F247" s="52"/>
    </row>
    <row r="248" ht="12.75">
      <c r="F248" s="52"/>
    </row>
    <row r="249" ht="12.75">
      <c r="F249" s="52"/>
    </row>
    <row r="250" ht="12.75">
      <c r="F250" s="52"/>
    </row>
    <row r="251" ht="12.75">
      <c r="F251" s="52"/>
    </row>
    <row r="252" ht="12.75">
      <c r="F252" s="52"/>
    </row>
    <row r="253" ht="12.75">
      <c r="F253" s="52"/>
    </row>
    <row r="254" ht="12.75">
      <c r="F254" s="52"/>
    </row>
    <row r="255" ht="12.75">
      <c r="F255" s="52"/>
    </row>
    <row r="256" ht="12.75">
      <c r="F256" s="52"/>
    </row>
    <row r="257" ht="12.75">
      <c r="F257" s="52"/>
    </row>
    <row r="258" ht="12.75">
      <c r="F258" s="52"/>
    </row>
    <row r="259" ht="12.75">
      <c r="F259" s="52"/>
    </row>
    <row r="260" ht="12.75">
      <c r="F260" s="52"/>
    </row>
    <row r="261" ht="12.75">
      <c r="F261" s="52"/>
    </row>
    <row r="262" ht="12.75">
      <c r="F262" s="52"/>
    </row>
    <row r="263" ht="12.75">
      <c r="F263" s="52"/>
    </row>
    <row r="264" ht="12.75">
      <c r="F264" s="52"/>
    </row>
    <row r="265" ht="12.75">
      <c r="F265" s="52"/>
    </row>
    <row r="266" ht="12.75">
      <c r="F266" s="52"/>
    </row>
    <row r="267" ht="12.75">
      <c r="F267" s="52"/>
    </row>
    <row r="268" ht="12.75">
      <c r="F268" s="52"/>
    </row>
    <row r="269" ht="12.75">
      <c r="F269" s="52"/>
    </row>
    <row r="270" ht="12.75">
      <c r="F270" s="52"/>
    </row>
    <row r="271" ht="12.75">
      <c r="F271" s="52"/>
    </row>
    <row r="272" ht="12.75">
      <c r="F272" s="52"/>
    </row>
    <row r="273" ht="12.75">
      <c r="F273" s="52"/>
    </row>
    <row r="274" ht="12.75">
      <c r="F274" s="52"/>
    </row>
    <row r="275" ht="12.75">
      <c r="F275" s="52"/>
    </row>
    <row r="276" ht="12.75">
      <c r="F276" s="52"/>
    </row>
    <row r="277" ht="12.75">
      <c r="F277" s="52"/>
    </row>
    <row r="278" ht="12.75">
      <c r="F278" s="52"/>
    </row>
    <row r="279" ht="12.75">
      <c r="F279" s="52"/>
    </row>
    <row r="280" ht="12.75">
      <c r="F280" s="52"/>
    </row>
    <row r="281" ht="12.75">
      <c r="F281" s="52"/>
    </row>
    <row r="282" ht="12.75">
      <c r="F282" s="52"/>
    </row>
    <row r="283" ht="12.75">
      <c r="F283" s="52"/>
    </row>
    <row r="284" ht="12.75">
      <c r="F284" s="52"/>
    </row>
    <row r="285" ht="12.75">
      <c r="F285" s="52"/>
    </row>
    <row r="286" ht="12.75">
      <c r="F286" s="52"/>
    </row>
    <row r="287" ht="12.75">
      <c r="F287" s="52"/>
    </row>
    <row r="288" ht="12.75">
      <c r="F288" s="52"/>
    </row>
    <row r="289" ht="12.75">
      <c r="F289" s="52"/>
    </row>
    <row r="290" ht="12.75">
      <c r="F290" s="52"/>
    </row>
    <row r="291" ht="12.75">
      <c r="F291" s="52"/>
    </row>
    <row r="292" ht="12.75">
      <c r="F292" s="52"/>
    </row>
    <row r="293" ht="12.75">
      <c r="F293" s="52"/>
    </row>
    <row r="294" ht="12.75">
      <c r="F294" s="52"/>
    </row>
    <row r="295" ht="12.75">
      <c r="F295" s="52"/>
    </row>
    <row r="296" ht="12.75">
      <c r="F296" s="52"/>
    </row>
    <row r="297" ht="12.75">
      <c r="F297" s="52"/>
    </row>
    <row r="298" ht="12.75">
      <c r="F298" s="52"/>
    </row>
    <row r="299" ht="12.75">
      <c r="F299" s="52"/>
    </row>
    <row r="300" ht="12.75">
      <c r="F300" s="52"/>
    </row>
    <row r="301" ht="12.75">
      <c r="F301" s="52"/>
    </row>
    <row r="302" ht="12.75">
      <c r="F302" s="52"/>
    </row>
    <row r="303" ht="12.75">
      <c r="F303" s="52"/>
    </row>
    <row r="304" ht="12.75">
      <c r="F304" s="52"/>
    </row>
    <row r="305" ht="12.75">
      <c r="F305" s="52"/>
    </row>
    <row r="306" ht="12.75">
      <c r="F306" s="52"/>
    </row>
    <row r="307" ht="12.75">
      <c r="F307" s="52"/>
    </row>
    <row r="308" ht="12.75">
      <c r="F308" s="52"/>
    </row>
    <row r="309" ht="12.75">
      <c r="F309" s="52"/>
    </row>
    <row r="310" ht="12.75">
      <c r="F310" s="52"/>
    </row>
    <row r="311" ht="12.75">
      <c r="F311" s="52"/>
    </row>
    <row r="312" ht="12.75">
      <c r="F312" s="52"/>
    </row>
    <row r="313" ht="12.75">
      <c r="F313" s="52"/>
    </row>
    <row r="314" ht="12.75">
      <c r="F314" s="52"/>
    </row>
    <row r="315" ht="12.75">
      <c r="F315" s="52"/>
    </row>
    <row r="316" ht="12.75">
      <c r="F316" s="52"/>
    </row>
    <row r="317" ht="12.75">
      <c r="F317" s="52"/>
    </row>
    <row r="318" ht="12.75">
      <c r="F318" s="52"/>
    </row>
    <row r="319" ht="12.75">
      <c r="F319" s="52"/>
    </row>
    <row r="320" ht="12.75">
      <c r="F320" s="52"/>
    </row>
    <row r="321" ht="12.75">
      <c r="F321" s="52"/>
    </row>
    <row r="322" ht="12.75">
      <c r="F322" s="52"/>
    </row>
    <row r="323" ht="12.75">
      <c r="F323" s="52"/>
    </row>
    <row r="324" ht="12.75">
      <c r="F324" s="52"/>
    </row>
    <row r="325" ht="12.75">
      <c r="F325" s="52"/>
    </row>
    <row r="326" ht="12.75">
      <c r="F326" s="52"/>
    </row>
    <row r="327" ht="12.75">
      <c r="F327" s="52"/>
    </row>
    <row r="328" ht="12.75">
      <c r="F328" s="52"/>
    </row>
    <row r="329" ht="12.75">
      <c r="F329" s="52"/>
    </row>
    <row r="330" ht="12.75">
      <c r="F330" s="52"/>
    </row>
    <row r="331" ht="12.75">
      <c r="F331" s="52"/>
    </row>
    <row r="332" ht="12.75">
      <c r="F332" s="52"/>
    </row>
    <row r="333" ht="12.75">
      <c r="F333" s="52"/>
    </row>
    <row r="334" ht="12.75">
      <c r="F334" s="52"/>
    </row>
    <row r="335" ht="12.75">
      <c r="F335" s="52"/>
    </row>
    <row r="336" ht="12.75">
      <c r="F336" s="52"/>
    </row>
    <row r="337" ht="12.75">
      <c r="F337" s="52"/>
    </row>
    <row r="338" ht="12.75">
      <c r="F338" s="52"/>
    </row>
    <row r="339" ht="12.75">
      <c r="F339" s="52"/>
    </row>
    <row r="340" ht="12.75">
      <c r="F340" s="52"/>
    </row>
    <row r="341" ht="12.75">
      <c r="F341" s="52"/>
    </row>
    <row r="342" ht="12.75">
      <c r="F342" s="52"/>
    </row>
    <row r="343" ht="12.75">
      <c r="F343" s="52"/>
    </row>
    <row r="344" ht="12.75">
      <c r="F344" s="52"/>
    </row>
    <row r="345" ht="12.75">
      <c r="F345" s="52"/>
    </row>
    <row r="346" ht="12.75">
      <c r="F346" s="52"/>
    </row>
    <row r="347" ht="12.75">
      <c r="F347" s="52"/>
    </row>
    <row r="348" ht="12.75">
      <c r="F348" s="52"/>
    </row>
    <row r="349" ht="12.75">
      <c r="F349" s="52"/>
    </row>
    <row r="350" ht="12.75">
      <c r="F350" s="52"/>
    </row>
    <row r="351" ht="12.75">
      <c r="F351" s="52"/>
    </row>
    <row r="352" ht="12.75">
      <c r="F352" s="52"/>
    </row>
    <row r="353" ht="12.75">
      <c r="F353" s="52"/>
    </row>
    <row r="354" ht="12.75">
      <c r="F354" s="52"/>
    </row>
    <row r="355" ht="12.75">
      <c r="F355" s="52"/>
    </row>
    <row r="356" ht="12.75">
      <c r="F356" s="52"/>
    </row>
    <row r="357" ht="12.75">
      <c r="F357" s="52"/>
    </row>
    <row r="358" ht="12.75">
      <c r="F358" s="52"/>
    </row>
    <row r="359" ht="12.75">
      <c r="F359" s="52"/>
    </row>
    <row r="360" ht="12.75">
      <c r="F360" s="52"/>
    </row>
    <row r="361" ht="12.75">
      <c r="F361" s="52"/>
    </row>
    <row r="362" ht="12.75">
      <c r="F362" s="52"/>
    </row>
    <row r="363" ht="12.75">
      <c r="F363" s="52"/>
    </row>
    <row r="364" ht="12.75">
      <c r="F364" s="52"/>
    </row>
    <row r="365" ht="12.75">
      <c r="F365" s="52"/>
    </row>
    <row r="366" ht="12.75">
      <c r="F366" s="52"/>
    </row>
    <row r="367" ht="12.75">
      <c r="F367" s="52"/>
    </row>
    <row r="368" ht="12.75">
      <c r="F368" s="52"/>
    </row>
    <row r="369" ht="12.75">
      <c r="F369" s="52"/>
    </row>
    <row r="370" ht="12.75">
      <c r="F370" s="52"/>
    </row>
    <row r="371" ht="12.75">
      <c r="F371" s="52"/>
    </row>
    <row r="372" ht="12.75">
      <c r="F372" s="52"/>
    </row>
    <row r="373" ht="12.75">
      <c r="F373" s="52"/>
    </row>
    <row r="374" ht="12.75">
      <c r="F374" s="52"/>
    </row>
    <row r="375" ht="12.75">
      <c r="F375" s="52"/>
    </row>
    <row r="376" ht="12.75">
      <c r="F376" s="52"/>
    </row>
    <row r="377" ht="12.75">
      <c r="F377" s="52"/>
    </row>
    <row r="378" ht="12.75">
      <c r="F378" s="52"/>
    </row>
    <row r="379" ht="12.75">
      <c r="F379" s="52"/>
    </row>
    <row r="380" ht="12.75">
      <c r="F380" s="52"/>
    </row>
    <row r="381" ht="12.75">
      <c r="F381" s="52"/>
    </row>
    <row r="382" ht="12.75">
      <c r="F382" s="52"/>
    </row>
    <row r="383" ht="12.75">
      <c r="F383" s="52"/>
    </row>
    <row r="384" ht="12.75">
      <c r="F384" s="52"/>
    </row>
    <row r="385" ht="12.75">
      <c r="F385" s="52"/>
    </row>
    <row r="386" ht="12.75">
      <c r="F386" s="52"/>
    </row>
    <row r="387" ht="12.75">
      <c r="F387" s="52"/>
    </row>
    <row r="388" ht="12.75">
      <c r="F388" s="52"/>
    </row>
    <row r="389" ht="12.75">
      <c r="F389" s="52"/>
    </row>
    <row r="390" ht="12.75">
      <c r="F390" s="52"/>
    </row>
    <row r="391" ht="12.75">
      <c r="F391" s="52"/>
    </row>
    <row r="392" ht="12.75">
      <c r="F392" s="52"/>
    </row>
    <row r="393" ht="12.75">
      <c r="F393" s="52"/>
    </row>
    <row r="394" ht="12.75">
      <c r="F394" s="52"/>
    </row>
    <row r="395" ht="12.75">
      <c r="F395" s="52"/>
    </row>
    <row r="396" ht="12.75">
      <c r="F396" s="52"/>
    </row>
    <row r="397" ht="12.75">
      <c r="F397" s="52"/>
    </row>
    <row r="398" ht="12.75">
      <c r="F398" s="52"/>
    </row>
    <row r="399" ht="12.75">
      <c r="F399" s="52"/>
    </row>
    <row r="400" ht="12.75">
      <c r="F400" s="52"/>
    </row>
    <row r="401" ht="12.75">
      <c r="F401" s="52"/>
    </row>
    <row r="402" ht="12.75">
      <c r="F402" s="52"/>
    </row>
    <row r="403" ht="12.75">
      <c r="F403" s="52"/>
    </row>
    <row r="404" ht="12.75">
      <c r="F404" s="52"/>
    </row>
    <row r="405" ht="12.75">
      <c r="F405" s="52"/>
    </row>
    <row r="406" ht="12.75">
      <c r="F406" s="52"/>
    </row>
    <row r="407" ht="12.75">
      <c r="F407" s="52"/>
    </row>
    <row r="408" ht="12.75">
      <c r="F408" s="52"/>
    </row>
    <row r="409" ht="12.75">
      <c r="F409" s="52"/>
    </row>
    <row r="410" ht="12.75">
      <c r="F410" s="52"/>
    </row>
    <row r="411" ht="12.75">
      <c r="F411" s="52"/>
    </row>
    <row r="412" ht="12.75">
      <c r="F412" s="52"/>
    </row>
    <row r="413" ht="12.75">
      <c r="F413" s="52"/>
    </row>
    <row r="414" ht="12.75">
      <c r="F414" s="52"/>
    </row>
    <row r="415" ht="12.75">
      <c r="F415" s="52"/>
    </row>
    <row r="416" ht="12.75">
      <c r="F416" s="52"/>
    </row>
    <row r="417" ht="12.75">
      <c r="F417" s="52"/>
    </row>
    <row r="418" ht="12.75">
      <c r="F418" s="52"/>
    </row>
    <row r="419" ht="12.75">
      <c r="F419" s="52"/>
    </row>
    <row r="420" ht="12.75">
      <c r="F420" s="52"/>
    </row>
    <row r="421" ht="12.75">
      <c r="F421" s="52"/>
    </row>
    <row r="422" ht="12.75">
      <c r="F422" s="52"/>
    </row>
    <row r="423" ht="12.75">
      <c r="F423" s="52"/>
    </row>
    <row r="424" ht="12.75">
      <c r="F424" s="52"/>
    </row>
    <row r="425" ht="12.75">
      <c r="F425" s="52"/>
    </row>
    <row r="426" ht="12.75">
      <c r="F426" s="52"/>
    </row>
    <row r="427" ht="12.75">
      <c r="F427" s="52"/>
    </row>
    <row r="428" ht="12.75">
      <c r="F428" s="52"/>
    </row>
    <row r="429" ht="12.75">
      <c r="F429" s="52"/>
    </row>
    <row r="430" ht="12.75">
      <c r="F430" s="52"/>
    </row>
    <row r="431" ht="12.75">
      <c r="F431" s="52"/>
    </row>
    <row r="432" ht="12.75">
      <c r="F432" s="52"/>
    </row>
    <row r="433" ht="12.75">
      <c r="F433" s="52"/>
    </row>
    <row r="434" ht="12.75">
      <c r="F434" s="52"/>
    </row>
    <row r="435" ht="12.75">
      <c r="F435" s="52"/>
    </row>
    <row r="436" ht="12.75">
      <c r="F436" s="52"/>
    </row>
    <row r="437" ht="12.75">
      <c r="F437" s="52"/>
    </row>
    <row r="438" ht="12.75">
      <c r="F438" s="52"/>
    </row>
    <row r="439" ht="12.75">
      <c r="F439" s="52"/>
    </row>
    <row r="440" ht="12.75">
      <c r="F440" s="52"/>
    </row>
    <row r="441" ht="12.75">
      <c r="F441" s="52"/>
    </row>
    <row r="442" ht="12.75">
      <c r="F442" s="52"/>
    </row>
    <row r="443" ht="12.75">
      <c r="F443" s="52"/>
    </row>
    <row r="444" ht="12.75">
      <c r="F444" s="52"/>
    </row>
    <row r="445" ht="12.75">
      <c r="F445" s="52"/>
    </row>
    <row r="446" ht="12.75">
      <c r="F446" s="52"/>
    </row>
    <row r="447" ht="12.75">
      <c r="F447" s="52"/>
    </row>
    <row r="448" ht="12.75">
      <c r="F448" s="52"/>
    </row>
    <row r="449" ht="12.75">
      <c r="F449" s="52"/>
    </row>
    <row r="450" ht="12.75">
      <c r="F450" s="52"/>
    </row>
    <row r="451" ht="12.75">
      <c r="F451" s="52"/>
    </row>
    <row r="452" ht="12.75">
      <c r="F452" s="52"/>
    </row>
    <row r="453" ht="12.75">
      <c r="F453" s="52"/>
    </row>
    <row r="454" ht="12.75">
      <c r="F454" s="52"/>
    </row>
    <row r="455" ht="12.75">
      <c r="F455" s="52"/>
    </row>
    <row r="456" ht="12.75">
      <c r="F456" s="52"/>
    </row>
    <row r="457" ht="12.75">
      <c r="F457" s="52"/>
    </row>
    <row r="458" ht="12.75">
      <c r="F458" s="52"/>
    </row>
    <row r="459" ht="12.75">
      <c r="F459" s="52"/>
    </row>
    <row r="460" ht="12.75">
      <c r="F460" s="52"/>
    </row>
    <row r="461" ht="12.75">
      <c r="F461" s="52"/>
    </row>
    <row r="462" ht="12.75">
      <c r="F462" s="52"/>
    </row>
    <row r="463" ht="12.75">
      <c r="F463" s="52"/>
    </row>
    <row r="464" ht="12.75">
      <c r="F464" s="52"/>
    </row>
    <row r="465" ht="12.75">
      <c r="F465" s="52"/>
    </row>
    <row r="466" ht="12.75">
      <c r="F466" s="52"/>
    </row>
    <row r="467" ht="12.75">
      <c r="F467" s="52"/>
    </row>
    <row r="468" ht="12.75">
      <c r="F468" s="52"/>
    </row>
    <row r="469" ht="12.75">
      <c r="F469" s="52"/>
    </row>
    <row r="470" ht="12.75">
      <c r="F470" s="52"/>
    </row>
    <row r="471" ht="12.75">
      <c r="F471" s="52"/>
    </row>
    <row r="472" ht="12.75">
      <c r="F472" s="52"/>
    </row>
    <row r="473" ht="12.75">
      <c r="F473" s="52"/>
    </row>
    <row r="474" ht="12.75">
      <c r="F474" s="52"/>
    </row>
    <row r="475" ht="12.75">
      <c r="F475" s="52"/>
    </row>
    <row r="476" ht="12.75">
      <c r="F476" s="52"/>
    </row>
    <row r="477" ht="12.75">
      <c r="F477" s="52"/>
    </row>
    <row r="478" ht="12.75">
      <c r="F478" s="52"/>
    </row>
    <row r="479" ht="12.75">
      <c r="F479" s="52"/>
    </row>
    <row r="480" ht="12.75">
      <c r="F480" s="52"/>
    </row>
    <row r="481" ht="12.75">
      <c r="F481" s="52"/>
    </row>
    <row r="482" ht="12.75">
      <c r="F482" s="52"/>
    </row>
    <row r="483" ht="12.75">
      <c r="F483" s="52"/>
    </row>
    <row r="484" ht="12.75">
      <c r="F484" s="52"/>
    </row>
    <row r="485" ht="12.75">
      <c r="F485" s="52"/>
    </row>
    <row r="486" ht="12.75">
      <c r="F486" s="52"/>
    </row>
    <row r="487" ht="12.75">
      <c r="F487" s="52"/>
    </row>
    <row r="488" ht="12.75">
      <c r="F488" s="52"/>
    </row>
    <row r="489" ht="12.75">
      <c r="F489" s="52"/>
    </row>
    <row r="490" ht="12.75">
      <c r="F490" s="52"/>
    </row>
    <row r="491" ht="12.75">
      <c r="F491" s="52"/>
    </row>
    <row r="492" ht="12.75">
      <c r="F492" s="52"/>
    </row>
    <row r="493" ht="12.75">
      <c r="F493" s="52"/>
    </row>
    <row r="494" ht="12.75">
      <c r="F494" s="52"/>
    </row>
    <row r="495" ht="12.75">
      <c r="F495" s="52"/>
    </row>
    <row r="496" ht="12.75">
      <c r="F496" s="52"/>
    </row>
    <row r="497" ht="12.75">
      <c r="F497" s="52"/>
    </row>
    <row r="498" ht="12.75">
      <c r="F498" s="52"/>
    </row>
    <row r="499" ht="12.75">
      <c r="F499" s="52"/>
    </row>
    <row r="500" ht="12.75">
      <c r="F500" s="52"/>
    </row>
    <row r="501" ht="12.75">
      <c r="F501" s="52"/>
    </row>
    <row r="502" ht="12.75">
      <c r="F502" s="52"/>
    </row>
    <row r="503" ht="12.75">
      <c r="F503" s="52"/>
    </row>
    <row r="504" ht="12.75">
      <c r="F504" s="52"/>
    </row>
    <row r="505" ht="12.75">
      <c r="F505" s="52"/>
    </row>
    <row r="506" ht="12.75">
      <c r="F506" s="52"/>
    </row>
    <row r="507" ht="12.75">
      <c r="F507" s="52"/>
    </row>
    <row r="508" ht="12.75">
      <c r="F508" s="52"/>
    </row>
    <row r="509" ht="12.75">
      <c r="F509" s="52"/>
    </row>
    <row r="510" ht="12.75">
      <c r="F510" s="52"/>
    </row>
    <row r="511" ht="12.75">
      <c r="F511" s="52"/>
    </row>
    <row r="512" ht="12.75">
      <c r="F512" s="52"/>
    </row>
    <row r="513" ht="12.75">
      <c r="F513" s="52"/>
    </row>
    <row r="514" ht="12.75">
      <c r="F514" s="52"/>
    </row>
    <row r="515" ht="12.75">
      <c r="F515" s="52"/>
    </row>
    <row r="516" ht="12.75">
      <c r="F516" s="52"/>
    </row>
    <row r="517" ht="12.75">
      <c r="F517" s="52"/>
    </row>
    <row r="518" ht="12.75">
      <c r="F518" s="52"/>
    </row>
    <row r="519" ht="12.75">
      <c r="F519" s="52"/>
    </row>
    <row r="520" ht="12.75">
      <c r="F520" s="52"/>
    </row>
    <row r="521" ht="12.75">
      <c r="F521" s="52"/>
    </row>
    <row r="522" ht="12.75">
      <c r="F522" s="52"/>
    </row>
    <row r="523" ht="12.75">
      <c r="F523" s="52"/>
    </row>
    <row r="524" ht="12.75">
      <c r="F524" s="52"/>
    </row>
    <row r="525" ht="12.75">
      <c r="F525" s="52"/>
    </row>
    <row r="526" ht="12.75">
      <c r="F526" s="52"/>
    </row>
    <row r="527" ht="12.75">
      <c r="F527" s="52"/>
    </row>
    <row r="528" ht="12.75">
      <c r="F528" s="52"/>
    </row>
    <row r="529" ht="12.75">
      <c r="F529" s="52"/>
    </row>
    <row r="530" ht="12.75">
      <c r="F530" s="52"/>
    </row>
    <row r="531" ht="12.75">
      <c r="F531" s="52"/>
    </row>
    <row r="532" ht="12.75">
      <c r="F532" s="52"/>
    </row>
    <row r="533" ht="12.75">
      <c r="F533" s="52"/>
    </row>
    <row r="534" ht="12.75">
      <c r="F534" s="52"/>
    </row>
    <row r="535" ht="12.75">
      <c r="F535" s="52"/>
    </row>
    <row r="536" ht="12.75">
      <c r="F536" s="52"/>
    </row>
    <row r="537" ht="12.75">
      <c r="F537" s="52"/>
    </row>
    <row r="538" ht="12.75">
      <c r="F538" s="52"/>
    </row>
    <row r="539" ht="12.75">
      <c r="F539" s="52"/>
    </row>
    <row r="540" ht="12.75">
      <c r="F540" s="52"/>
    </row>
    <row r="541" ht="12.75">
      <c r="F541" s="52"/>
    </row>
    <row r="542" ht="12.75">
      <c r="F542" s="52"/>
    </row>
    <row r="543" ht="12.75">
      <c r="F543" s="52"/>
    </row>
    <row r="544" ht="12.75">
      <c r="F544" s="52"/>
    </row>
    <row r="545" ht="12.75">
      <c r="F545" s="52"/>
    </row>
    <row r="546" ht="12.75">
      <c r="F546" s="52"/>
    </row>
    <row r="547" ht="12.75">
      <c r="F547" s="52"/>
    </row>
    <row r="548" ht="12.75">
      <c r="F548" s="52"/>
    </row>
    <row r="549" ht="12.75">
      <c r="F549" s="52"/>
    </row>
    <row r="550" ht="12.75">
      <c r="F550" s="52"/>
    </row>
    <row r="551" ht="12.75">
      <c r="F551" s="52"/>
    </row>
    <row r="552" ht="12.75">
      <c r="F552" s="52"/>
    </row>
    <row r="553" ht="12.75">
      <c r="F553" s="52"/>
    </row>
    <row r="554" ht="12.75">
      <c r="F554" s="52"/>
    </row>
    <row r="555" ht="12.75">
      <c r="F555" s="52"/>
    </row>
    <row r="556" ht="12.75">
      <c r="F556" s="52"/>
    </row>
    <row r="557" ht="12.75">
      <c r="F557" s="52"/>
    </row>
    <row r="558" ht="12.75">
      <c r="F558" s="52"/>
    </row>
    <row r="559" ht="12.75">
      <c r="F559" s="52"/>
    </row>
    <row r="560" ht="12.75">
      <c r="F560" s="52"/>
    </row>
    <row r="561" ht="12.75">
      <c r="F561" s="52"/>
    </row>
    <row r="562" ht="12.75">
      <c r="F562" s="52"/>
    </row>
    <row r="563" ht="12.75">
      <c r="F563" s="52"/>
    </row>
    <row r="564" ht="12.75">
      <c r="F564" s="52"/>
    </row>
    <row r="565" ht="12.75">
      <c r="F565" s="52"/>
    </row>
    <row r="566" ht="12.75">
      <c r="F566" s="52"/>
    </row>
    <row r="567" ht="12.75">
      <c r="F567" s="52"/>
    </row>
    <row r="568" ht="12.75">
      <c r="F568" s="52"/>
    </row>
    <row r="569" ht="12.75">
      <c r="F569" s="52"/>
    </row>
    <row r="570" ht="12.75">
      <c r="F570" s="52"/>
    </row>
    <row r="571" ht="12.75">
      <c r="F571" s="52"/>
    </row>
    <row r="572" ht="12.75">
      <c r="F572" s="52"/>
    </row>
    <row r="573" ht="12.75">
      <c r="F573" s="52"/>
    </row>
    <row r="574" ht="12.75">
      <c r="F574" s="52"/>
    </row>
    <row r="575" ht="12.75">
      <c r="F575" s="52"/>
    </row>
    <row r="576" ht="12.75">
      <c r="F576" s="52"/>
    </row>
    <row r="577" ht="12.75">
      <c r="F577" s="52"/>
    </row>
    <row r="578" ht="12.75">
      <c r="F578" s="52"/>
    </row>
    <row r="579" ht="12.75">
      <c r="F579" s="52"/>
    </row>
    <row r="580" ht="12.75">
      <c r="F580" s="52"/>
    </row>
    <row r="581" ht="12.75">
      <c r="F581" s="52"/>
    </row>
    <row r="582" ht="12.75">
      <c r="F582" s="52"/>
    </row>
    <row r="583" ht="12.75">
      <c r="F583" s="52"/>
    </row>
    <row r="584" ht="12.75">
      <c r="F584" s="52"/>
    </row>
    <row r="585" ht="12.75">
      <c r="F585" s="52"/>
    </row>
    <row r="586" ht="12.75">
      <c r="F586" s="52"/>
    </row>
    <row r="587" ht="12.75">
      <c r="F587" s="52"/>
    </row>
    <row r="588" ht="12.75">
      <c r="F588" s="52"/>
    </row>
    <row r="589" ht="12.75">
      <c r="F589" s="52"/>
    </row>
    <row r="590" ht="12.75">
      <c r="F590" s="52"/>
    </row>
    <row r="591" ht="12.75">
      <c r="F591" s="52"/>
    </row>
    <row r="592" ht="12.75">
      <c r="F592" s="52"/>
    </row>
    <row r="593" ht="12.75">
      <c r="F593" s="52"/>
    </row>
    <row r="594" ht="12.75">
      <c r="F594" s="52"/>
    </row>
    <row r="595" ht="12.75">
      <c r="F595" s="52"/>
    </row>
    <row r="596" ht="12.75">
      <c r="F596" s="52"/>
    </row>
    <row r="597" ht="12.75">
      <c r="F597" s="52"/>
    </row>
    <row r="598" ht="12.75">
      <c r="F598" s="52"/>
    </row>
    <row r="599" ht="12.75">
      <c r="F599" s="52"/>
    </row>
    <row r="600" ht="12.75">
      <c r="F600" s="52"/>
    </row>
    <row r="601" ht="12.75">
      <c r="F601" s="52"/>
    </row>
    <row r="602" ht="12.75">
      <c r="F602" s="52"/>
    </row>
    <row r="603" ht="12.75">
      <c r="F603" s="52"/>
    </row>
    <row r="604" ht="12.75">
      <c r="F604" s="52"/>
    </row>
    <row r="605" ht="12.75">
      <c r="F605" s="52"/>
    </row>
    <row r="606" ht="12.75">
      <c r="F606" s="52"/>
    </row>
    <row r="607" ht="12.75">
      <c r="F607" s="52"/>
    </row>
    <row r="608" ht="12.75">
      <c r="F608" s="52"/>
    </row>
    <row r="609" ht="12.75">
      <c r="F609" s="52"/>
    </row>
    <row r="610" ht="12.75">
      <c r="F610" s="52"/>
    </row>
    <row r="611" ht="12.75">
      <c r="F611" s="52"/>
    </row>
    <row r="612" ht="12.75">
      <c r="F612" s="52"/>
    </row>
    <row r="613" ht="12.75">
      <c r="F613" s="52"/>
    </row>
    <row r="614" ht="12.75">
      <c r="F614" s="52"/>
    </row>
    <row r="615" ht="12.75">
      <c r="F615" s="52"/>
    </row>
    <row r="616" ht="12.75">
      <c r="F616" s="52"/>
    </row>
    <row r="617" ht="12.75">
      <c r="F617" s="52"/>
    </row>
    <row r="618" ht="12.75">
      <c r="F618" s="52"/>
    </row>
    <row r="619" ht="12.75">
      <c r="F619" s="52"/>
    </row>
    <row r="620" ht="12.75">
      <c r="F620" s="52"/>
    </row>
    <row r="621" ht="12.75">
      <c r="F621" s="52"/>
    </row>
    <row r="622" ht="12.75">
      <c r="F622" s="52"/>
    </row>
    <row r="623" ht="12.75">
      <c r="F623" s="52"/>
    </row>
    <row r="624" ht="12.75">
      <c r="F624" s="52"/>
    </row>
    <row r="625" ht="12.75">
      <c r="F625" s="52"/>
    </row>
    <row r="626" ht="12.75">
      <c r="F626" s="52"/>
    </row>
    <row r="627" ht="12.75">
      <c r="F627" s="52"/>
    </row>
    <row r="628" ht="12.75">
      <c r="F628" s="52"/>
    </row>
    <row r="629" ht="12.75">
      <c r="F629" s="52"/>
    </row>
    <row r="630" ht="12.75">
      <c r="F630" s="52"/>
    </row>
    <row r="631" ht="12.75">
      <c r="F631" s="52"/>
    </row>
    <row r="632" ht="12.75">
      <c r="F632" s="52"/>
    </row>
    <row r="633" ht="12.75">
      <c r="F633" s="52"/>
    </row>
    <row r="634" ht="12.75">
      <c r="F634" s="52"/>
    </row>
    <row r="635" ht="12.75">
      <c r="F635" s="52"/>
    </row>
    <row r="636" ht="12.75">
      <c r="F636" s="52"/>
    </row>
    <row r="637" ht="12.75">
      <c r="F637" s="52"/>
    </row>
    <row r="638" ht="12.75">
      <c r="F638" s="52"/>
    </row>
    <row r="639" ht="12.75">
      <c r="F639" s="52"/>
    </row>
    <row r="640" ht="12.75">
      <c r="F640" s="52"/>
    </row>
    <row r="641" ht="12.75">
      <c r="F641" s="52"/>
    </row>
    <row r="642" ht="12.75">
      <c r="F642" s="52"/>
    </row>
    <row r="643" ht="12.75">
      <c r="F643" s="52"/>
    </row>
    <row r="644" ht="12.75">
      <c r="F644" s="52"/>
    </row>
    <row r="645" ht="12.75">
      <c r="F645" s="52"/>
    </row>
    <row r="646" ht="12.75">
      <c r="F646" s="52"/>
    </row>
    <row r="647" ht="12.75">
      <c r="F647" s="52"/>
    </row>
    <row r="648" ht="12.75">
      <c r="F648" s="52"/>
    </row>
    <row r="649" ht="12.75">
      <c r="F649" s="52"/>
    </row>
    <row r="650" ht="12.75">
      <c r="F650" s="52"/>
    </row>
    <row r="651" ht="12.75">
      <c r="F651" s="52"/>
    </row>
    <row r="652" ht="12.75">
      <c r="F652" s="52"/>
    </row>
    <row r="653" ht="12.75">
      <c r="F653" s="52"/>
    </row>
    <row r="654" ht="12.75">
      <c r="F654" s="52"/>
    </row>
    <row r="655" ht="12.75">
      <c r="F655" s="52"/>
    </row>
    <row r="656" ht="12.75">
      <c r="F656" s="52"/>
    </row>
    <row r="657" ht="12.75">
      <c r="F657" s="52"/>
    </row>
    <row r="658" ht="12.75">
      <c r="F658" s="52"/>
    </row>
    <row r="659" ht="12.75">
      <c r="F659" s="52"/>
    </row>
    <row r="660" ht="12.75">
      <c r="F660" s="52"/>
    </row>
    <row r="661" ht="12.75">
      <c r="F661" s="52"/>
    </row>
    <row r="662" ht="12.75">
      <c r="F662" s="52"/>
    </row>
    <row r="663" ht="12.75">
      <c r="F663" s="52"/>
    </row>
    <row r="664" ht="12.75">
      <c r="F664" s="52"/>
    </row>
    <row r="665" ht="12.75">
      <c r="F665" s="52"/>
    </row>
    <row r="666" ht="12.75">
      <c r="F666" s="52"/>
    </row>
    <row r="667" ht="12.75">
      <c r="F667" s="52"/>
    </row>
    <row r="668" ht="12.75">
      <c r="F668" s="52"/>
    </row>
    <row r="669" ht="12.75">
      <c r="F669" s="52"/>
    </row>
    <row r="670" ht="12.75">
      <c r="F670" s="52"/>
    </row>
    <row r="671" ht="12.75">
      <c r="F671" s="52"/>
    </row>
    <row r="672" ht="12.75">
      <c r="F672" s="52"/>
    </row>
    <row r="673" ht="12.75">
      <c r="F673" s="52"/>
    </row>
    <row r="674" ht="12.75">
      <c r="F674" s="52"/>
    </row>
    <row r="675" ht="12.75">
      <c r="F675" s="52"/>
    </row>
    <row r="676" ht="12.75">
      <c r="F676" s="52"/>
    </row>
    <row r="677" ht="12.75">
      <c r="F677" s="52"/>
    </row>
    <row r="678" ht="12.75">
      <c r="F678" s="52"/>
    </row>
    <row r="679" ht="12.75">
      <c r="F679" s="52"/>
    </row>
    <row r="680" ht="12.75">
      <c r="F680" s="52"/>
    </row>
    <row r="681" ht="12.75">
      <c r="F681" s="52"/>
    </row>
    <row r="682" ht="12.75">
      <c r="F682" s="52"/>
    </row>
    <row r="683" ht="12.75">
      <c r="F683" s="52"/>
    </row>
    <row r="684" ht="12.75">
      <c r="F684" s="52"/>
    </row>
    <row r="685" ht="12.75">
      <c r="F685" s="52"/>
    </row>
    <row r="686" ht="12.75">
      <c r="F686" s="52"/>
    </row>
    <row r="687" ht="12.75">
      <c r="F687" s="52"/>
    </row>
    <row r="688" ht="12.75">
      <c r="F688" s="52"/>
    </row>
    <row r="689" ht="12.75">
      <c r="F689" s="52"/>
    </row>
    <row r="690" ht="12.75">
      <c r="F690" s="52"/>
    </row>
    <row r="691" ht="12.75">
      <c r="F691" s="52"/>
    </row>
    <row r="692" ht="12.75">
      <c r="F692" s="52"/>
    </row>
    <row r="693" ht="12.75">
      <c r="F693" s="52"/>
    </row>
    <row r="694" ht="12.75">
      <c r="F694" s="52"/>
    </row>
    <row r="695" ht="12.75">
      <c r="F695" s="52"/>
    </row>
    <row r="696" ht="12.75">
      <c r="F696" s="52"/>
    </row>
    <row r="697" ht="12.75">
      <c r="F697" s="52"/>
    </row>
    <row r="698" ht="12.75">
      <c r="F698" s="52"/>
    </row>
    <row r="699" ht="12.75">
      <c r="F699" s="52"/>
    </row>
    <row r="700" ht="12.75">
      <c r="F700" s="52"/>
    </row>
    <row r="701" ht="12.75">
      <c r="F701" s="52"/>
    </row>
    <row r="702" ht="12.75">
      <c r="F702" s="52"/>
    </row>
    <row r="703" ht="12.75">
      <c r="F703" s="52"/>
    </row>
    <row r="704" ht="12.75">
      <c r="F704" s="52"/>
    </row>
    <row r="705" ht="12.75">
      <c r="F705" s="52"/>
    </row>
    <row r="706" ht="12.75">
      <c r="F706" s="52"/>
    </row>
    <row r="707" ht="12.75">
      <c r="F707" s="52"/>
    </row>
    <row r="708" ht="12.75">
      <c r="F708" s="52"/>
    </row>
    <row r="709" ht="12.75">
      <c r="F709" s="52"/>
    </row>
    <row r="710" ht="12.75">
      <c r="F710" s="52"/>
    </row>
    <row r="711" ht="12.75">
      <c r="F711" s="52"/>
    </row>
    <row r="712" ht="12.75">
      <c r="F712" s="52"/>
    </row>
    <row r="713" ht="12.75">
      <c r="F713" s="52"/>
    </row>
    <row r="714" ht="12.75">
      <c r="F714" s="52"/>
    </row>
    <row r="715" ht="12.75">
      <c r="F715" s="52"/>
    </row>
    <row r="716" ht="12.75">
      <c r="F716" s="52"/>
    </row>
    <row r="717" ht="12.75">
      <c r="F717" s="52"/>
    </row>
    <row r="718" ht="12.75">
      <c r="F718" s="52"/>
    </row>
    <row r="719" ht="12.75">
      <c r="F719" s="52"/>
    </row>
    <row r="720" ht="12.75">
      <c r="F720" s="52"/>
    </row>
    <row r="721" ht="12.75">
      <c r="F721" s="52"/>
    </row>
    <row r="722" ht="12.75">
      <c r="F722" s="52"/>
    </row>
    <row r="723" ht="12.75">
      <c r="F723" s="52"/>
    </row>
    <row r="724" ht="12.75">
      <c r="F724" s="52"/>
    </row>
    <row r="725" ht="12.75">
      <c r="F725" s="52"/>
    </row>
    <row r="726" ht="12.75">
      <c r="F726" s="52"/>
    </row>
    <row r="727" ht="12.75">
      <c r="F727" s="52"/>
    </row>
    <row r="728" ht="12.75">
      <c r="F728" s="52"/>
    </row>
    <row r="729" ht="12.75">
      <c r="F729" s="52"/>
    </row>
    <row r="730" ht="12.75">
      <c r="F730" s="52"/>
    </row>
    <row r="731" ht="12.75">
      <c r="F731" s="52"/>
    </row>
    <row r="732" ht="12.75">
      <c r="F732" s="52"/>
    </row>
    <row r="733" ht="12.75">
      <c r="F733" s="52"/>
    </row>
    <row r="734" ht="12.75">
      <c r="F734" s="52"/>
    </row>
    <row r="735" ht="12.75">
      <c r="F735" s="52"/>
    </row>
    <row r="736" ht="12.75">
      <c r="F736" s="52"/>
    </row>
    <row r="737" ht="12.75">
      <c r="F737" s="52"/>
    </row>
    <row r="738" ht="12.75">
      <c r="F738" s="52"/>
    </row>
    <row r="739" ht="12.75">
      <c r="F739" s="52"/>
    </row>
    <row r="740" ht="12.75">
      <c r="F740" s="52"/>
    </row>
    <row r="741" ht="12.75">
      <c r="F741" s="52"/>
    </row>
    <row r="742" ht="12.75">
      <c r="F742" s="52"/>
    </row>
    <row r="743" ht="12.75">
      <c r="F743" s="52"/>
    </row>
    <row r="744" ht="12.75">
      <c r="F744" s="52"/>
    </row>
    <row r="745" ht="12.75">
      <c r="F745" s="52"/>
    </row>
    <row r="746" ht="12.75">
      <c r="F746" s="52"/>
    </row>
    <row r="747" ht="12.75">
      <c r="F747" s="52"/>
    </row>
    <row r="748" ht="12.75">
      <c r="F748" s="52"/>
    </row>
    <row r="749" ht="12.75">
      <c r="F749" s="52"/>
    </row>
    <row r="750" ht="12.75">
      <c r="F750" s="52"/>
    </row>
    <row r="751" ht="12.75">
      <c r="F751" s="52"/>
    </row>
    <row r="752" ht="12.75">
      <c r="F752" s="52"/>
    </row>
    <row r="753" ht="12.75">
      <c r="F753" s="52"/>
    </row>
    <row r="754" ht="12.75">
      <c r="F754" s="52"/>
    </row>
    <row r="755" ht="12.75">
      <c r="F755" s="52"/>
    </row>
    <row r="756" ht="12.75">
      <c r="F756" s="52"/>
    </row>
    <row r="757" ht="12.75">
      <c r="F757" s="52"/>
    </row>
    <row r="758" ht="12.75">
      <c r="F758" s="52"/>
    </row>
    <row r="759" ht="12.75">
      <c r="F759" s="52"/>
    </row>
    <row r="760" ht="12.75">
      <c r="F760" s="52"/>
    </row>
    <row r="761" ht="12.75">
      <c r="F761" s="52"/>
    </row>
    <row r="762" ht="12.75">
      <c r="F762" s="52"/>
    </row>
    <row r="763" ht="12.75">
      <c r="F763" s="52"/>
    </row>
    <row r="764" ht="12.75">
      <c r="F764" s="52"/>
    </row>
    <row r="765" ht="12.75">
      <c r="F765" s="52"/>
    </row>
    <row r="766" ht="12.75">
      <c r="F766" s="52"/>
    </row>
    <row r="767" ht="12.75">
      <c r="F767" s="52"/>
    </row>
    <row r="768" ht="12.75">
      <c r="F768" s="52"/>
    </row>
    <row r="769" ht="12.75">
      <c r="F769" s="52"/>
    </row>
    <row r="770" ht="12.75">
      <c r="F770" s="52"/>
    </row>
    <row r="771" ht="12.75">
      <c r="F771" s="52"/>
    </row>
    <row r="772" ht="12.75">
      <c r="F772" s="52"/>
    </row>
    <row r="773" ht="12.75">
      <c r="F773" s="52"/>
    </row>
    <row r="774" ht="12.75">
      <c r="F774" s="52"/>
    </row>
    <row r="775" ht="12.75">
      <c r="F775" s="52"/>
    </row>
    <row r="776" ht="12.75">
      <c r="F776" s="52"/>
    </row>
    <row r="777" ht="12.75">
      <c r="F777" s="52"/>
    </row>
    <row r="778" ht="12.75">
      <c r="F778" s="52"/>
    </row>
    <row r="779" ht="12.75">
      <c r="F779" s="52"/>
    </row>
    <row r="780" ht="12.75">
      <c r="F780" s="52"/>
    </row>
    <row r="781" ht="12.75">
      <c r="F781" s="52"/>
    </row>
    <row r="782" ht="12.75">
      <c r="F782" s="52"/>
    </row>
    <row r="783" ht="12.75">
      <c r="F783" s="52"/>
    </row>
    <row r="784" ht="12.75">
      <c r="F784" s="52"/>
    </row>
    <row r="785" ht="12.75">
      <c r="F785" s="52"/>
    </row>
    <row r="786" ht="12.75">
      <c r="F786" s="52"/>
    </row>
    <row r="787" ht="12.75">
      <c r="F787" s="52"/>
    </row>
    <row r="788" ht="12.75">
      <c r="F788" s="52"/>
    </row>
    <row r="789" ht="12.75">
      <c r="F789" s="52"/>
    </row>
    <row r="790" ht="12.75">
      <c r="F790" s="52"/>
    </row>
    <row r="791" ht="12.75">
      <c r="F791" s="52"/>
    </row>
    <row r="792" ht="12.75">
      <c r="F792" s="52"/>
    </row>
    <row r="793" ht="12.75">
      <c r="F793" s="52"/>
    </row>
    <row r="794" ht="12.75">
      <c r="F794" s="52"/>
    </row>
    <row r="795" ht="12.75">
      <c r="F795" s="52"/>
    </row>
    <row r="796" ht="12.75">
      <c r="F796" s="52"/>
    </row>
    <row r="797" ht="12.75">
      <c r="F797" s="52"/>
    </row>
    <row r="798" ht="12.75">
      <c r="F798" s="52"/>
    </row>
    <row r="799" ht="12.75">
      <c r="F799" s="52"/>
    </row>
    <row r="800" ht="12.75">
      <c r="F800" s="52"/>
    </row>
    <row r="801" ht="12.75">
      <c r="F801" s="52"/>
    </row>
    <row r="802" ht="12.75">
      <c r="F802" s="52"/>
    </row>
    <row r="803" ht="12.75">
      <c r="F803" s="52"/>
    </row>
    <row r="804" ht="12.75">
      <c r="F804" s="52"/>
    </row>
    <row r="805" ht="12.75">
      <c r="F805" s="52"/>
    </row>
    <row r="806" ht="12.75">
      <c r="F806" s="52"/>
    </row>
    <row r="807" ht="12.75">
      <c r="F807" s="52"/>
    </row>
  </sheetData>
  <sheetProtection/>
  <mergeCells count="6">
    <mergeCell ref="A15:B15"/>
    <mergeCell ref="A2:F2"/>
    <mergeCell ref="A1:F1"/>
    <mergeCell ref="A3:F3"/>
    <mergeCell ref="A4:F4"/>
    <mergeCell ref="A14:C14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7">
      <selection activeCell="A25" sqref="A25"/>
    </sheetView>
  </sheetViews>
  <sheetFormatPr defaultColWidth="11.421875" defaultRowHeight="12.75"/>
  <cols>
    <col min="1" max="1" width="14.7109375" style="0" customWidth="1"/>
    <col min="2" max="2" width="35.8515625" style="0" customWidth="1"/>
    <col min="3" max="3" width="29.140625" style="0" customWidth="1"/>
    <col min="5" max="5" width="8.140625" style="0" customWidth="1"/>
    <col min="6" max="6" width="14.140625" style="0" bestFit="1" customWidth="1"/>
  </cols>
  <sheetData>
    <row r="1" spans="1:6" ht="15.75">
      <c r="A1" s="293" t="s">
        <v>12</v>
      </c>
      <c r="B1" s="293"/>
      <c r="C1" s="293"/>
      <c r="D1" s="293"/>
      <c r="E1" s="293"/>
      <c r="F1" s="293"/>
    </row>
    <row r="2" spans="1:6" ht="15.75">
      <c r="A2" s="293" t="s">
        <v>106</v>
      </c>
      <c r="B2" s="293"/>
      <c r="C2" s="293"/>
      <c r="D2" s="293"/>
      <c r="E2" s="293"/>
      <c r="F2" s="293"/>
    </row>
    <row r="3" spans="1:6" ht="15.75">
      <c r="A3" s="293" t="s">
        <v>89</v>
      </c>
      <c r="B3" s="293"/>
      <c r="C3" s="293"/>
      <c r="D3" s="293"/>
      <c r="E3" s="293"/>
      <c r="F3" s="293"/>
    </row>
    <row r="4" spans="1:6" ht="12.75">
      <c r="A4" s="127"/>
      <c r="B4" s="115"/>
      <c r="C4" s="115"/>
      <c r="D4" s="115"/>
      <c r="E4" s="115"/>
      <c r="F4" s="115"/>
    </row>
    <row r="5" spans="1:6" ht="12.75">
      <c r="A5" s="127"/>
      <c r="B5" s="115"/>
      <c r="C5" s="115"/>
      <c r="D5" s="115"/>
      <c r="E5" s="115"/>
      <c r="F5" s="115"/>
    </row>
    <row r="6" spans="1:6" ht="12.75">
      <c r="A6" s="127"/>
      <c r="B6" s="115"/>
      <c r="C6" s="115"/>
      <c r="D6" s="115"/>
      <c r="E6" s="115"/>
      <c r="F6" s="115"/>
    </row>
    <row r="7" spans="1:7" ht="15.75">
      <c r="A7" s="294" t="s">
        <v>90</v>
      </c>
      <c r="B7" s="294"/>
      <c r="C7" s="294"/>
      <c r="D7" s="294"/>
      <c r="E7" s="294"/>
      <c r="F7" s="294"/>
      <c r="G7" s="114"/>
    </row>
    <row r="8" spans="1:7" ht="15.75">
      <c r="A8" s="295"/>
      <c r="B8" s="295"/>
      <c r="C8" s="115"/>
      <c r="D8" s="295"/>
      <c r="E8" s="295"/>
      <c r="F8" s="115"/>
      <c r="G8" s="114"/>
    </row>
    <row r="9" spans="1:7" ht="16.5" thickBot="1">
      <c r="A9" s="290"/>
      <c r="B9" s="290"/>
      <c r="C9" s="115"/>
      <c r="D9" s="290"/>
      <c r="E9" s="290"/>
      <c r="F9" s="115"/>
      <c r="G9" s="114"/>
    </row>
    <row r="10" spans="1:7" ht="16.5" thickBot="1">
      <c r="A10" s="291" t="s">
        <v>91</v>
      </c>
      <c r="B10" s="292"/>
      <c r="C10" s="230" t="s">
        <v>45</v>
      </c>
      <c r="D10" s="291" t="s">
        <v>48</v>
      </c>
      <c r="E10" s="292"/>
      <c r="F10" s="230" t="s">
        <v>15</v>
      </c>
      <c r="G10" s="114"/>
    </row>
    <row r="11" spans="1:7" ht="16.5" thickBot="1">
      <c r="A11" s="283"/>
      <c r="B11" s="284"/>
      <c r="C11" s="116"/>
      <c r="D11" s="283"/>
      <c r="E11" s="284"/>
      <c r="F11" s="117"/>
      <c r="G11" s="114"/>
    </row>
    <row r="12" spans="1:7" ht="16.5" thickBot="1">
      <c r="A12" s="283"/>
      <c r="B12" s="284"/>
      <c r="C12" s="116"/>
      <c r="D12" s="283"/>
      <c r="E12" s="284"/>
      <c r="F12" s="117"/>
      <c r="G12" s="114"/>
    </row>
    <row r="13" spans="1:7" ht="30" customHeight="1" thickBot="1">
      <c r="A13" s="280" t="s">
        <v>114</v>
      </c>
      <c r="B13" s="281"/>
      <c r="C13" s="281"/>
      <c r="D13" s="281"/>
      <c r="E13" s="281"/>
      <c r="F13" s="282"/>
      <c r="G13" s="114"/>
    </row>
    <row r="14" spans="1:7" ht="21" customHeight="1" thickBot="1">
      <c r="A14" s="118"/>
      <c r="B14" s="119"/>
      <c r="C14" s="121"/>
      <c r="D14" s="119"/>
      <c r="E14" s="119"/>
      <c r="F14" s="122"/>
      <c r="G14" s="114"/>
    </row>
    <row r="15" spans="1:7" ht="16.5" thickBot="1">
      <c r="A15" s="123"/>
      <c r="B15" s="120"/>
      <c r="C15" s="116"/>
      <c r="D15" s="123"/>
      <c r="E15" s="120"/>
      <c r="F15" s="116"/>
      <c r="G15" s="114"/>
    </row>
    <row r="16" spans="1:7" ht="32.25" customHeight="1" thickBot="1">
      <c r="A16" s="285" t="s">
        <v>92</v>
      </c>
      <c r="B16" s="286"/>
      <c r="C16" s="231"/>
      <c r="D16" s="287"/>
      <c r="E16" s="288"/>
      <c r="F16" s="232">
        <f>SUM(F11:F15)</f>
        <v>0</v>
      </c>
      <c r="G16" s="114"/>
    </row>
    <row r="17" spans="1:7" ht="15.75">
      <c r="A17" s="289"/>
      <c r="B17" s="289"/>
      <c r="C17" s="115"/>
      <c r="D17" s="289"/>
      <c r="E17" s="289"/>
      <c r="F17" s="115"/>
      <c r="G17" s="114"/>
    </row>
    <row r="18" spans="1:7" ht="15.75">
      <c r="A18" s="124"/>
      <c r="B18" s="124"/>
      <c r="C18" s="115"/>
      <c r="D18" s="124"/>
      <c r="E18" s="124"/>
      <c r="F18" s="115"/>
      <c r="G18" s="114"/>
    </row>
    <row r="19" spans="1:7" ht="15.75">
      <c r="A19" s="124"/>
      <c r="B19" s="124"/>
      <c r="C19" s="115"/>
      <c r="D19" s="124"/>
      <c r="E19" s="124"/>
      <c r="F19" s="115"/>
      <c r="G19" s="114"/>
    </row>
    <row r="20" spans="1:7" ht="15.75">
      <c r="A20" s="124"/>
      <c r="B20" s="124"/>
      <c r="C20" s="115"/>
      <c r="D20" s="124"/>
      <c r="E20" s="124"/>
      <c r="F20" s="115"/>
      <c r="G20" s="114"/>
    </row>
    <row r="21" spans="1:7" ht="15.75">
      <c r="A21" s="124"/>
      <c r="B21" s="124"/>
      <c r="C21" s="115"/>
      <c r="D21" s="124"/>
      <c r="E21" s="124"/>
      <c r="F21" s="115"/>
      <c r="G21" s="114"/>
    </row>
    <row r="22" spans="1:7" ht="15.75">
      <c r="A22" s="124"/>
      <c r="B22" s="124"/>
      <c r="C22" s="115"/>
      <c r="D22" s="124"/>
      <c r="E22" s="124"/>
      <c r="F22" s="115"/>
      <c r="G22" s="114"/>
    </row>
    <row r="23" spans="1:7" ht="15.75">
      <c r="A23" s="279" t="s">
        <v>93</v>
      </c>
      <c r="B23" s="279"/>
      <c r="C23" s="279"/>
      <c r="D23" s="279"/>
      <c r="E23" s="279"/>
      <c r="F23" s="125"/>
      <c r="G23" s="114"/>
    </row>
    <row r="24" spans="1:7" ht="12.75">
      <c r="A24" s="125" t="s">
        <v>107</v>
      </c>
      <c r="B24" s="126"/>
      <c r="C24" s="126"/>
      <c r="D24" s="126"/>
      <c r="E24" s="125"/>
      <c r="F24" s="279"/>
      <c r="G24" s="279"/>
    </row>
  </sheetData>
  <sheetProtection/>
  <mergeCells count="22">
    <mergeCell ref="A1:F1"/>
    <mergeCell ref="A2:F2"/>
    <mergeCell ref="A3:F3"/>
    <mergeCell ref="A7:F7"/>
    <mergeCell ref="A8:B8"/>
    <mergeCell ref="D8:E8"/>
    <mergeCell ref="A9:B9"/>
    <mergeCell ref="D9:E9"/>
    <mergeCell ref="A10:B10"/>
    <mergeCell ref="D10:E10"/>
    <mergeCell ref="A11:B11"/>
    <mergeCell ref="D11:E11"/>
    <mergeCell ref="A23:C23"/>
    <mergeCell ref="D23:E23"/>
    <mergeCell ref="F24:G24"/>
    <mergeCell ref="A13:F13"/>
    <mergeCell ref="A12:B12"/>
    <mergeCell ref="D12:E12"/>
    <mergeCell ref="A16:B16"/>
    <mergeCell ref="D16:E16"/>
    <mergeCell ref="A17:B17"/>
    <mergeCell ref="D17:E17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F6"/>
  <sheetViews>
    <sheetView zoomScalePageLayoutView="0" workbookViewId="0" topLeftCell="A1">
      <selection activeCell="E9" sqref="E9"/>
    </sheetView>
  </sheetViews>
  <sheetFormatPr defaultColWidth="20.7109375" defaultRowHeight="12.75"/>
  <cols>
    <col min="1" max="3" width="20.7109375" style="140" customWidth="1"/>
    <col min="4" max="4" width="12.00390625" style="140" customWidth="1"/>
    <col min="5" max="5" width="21.140625" style="140" customWidth="1"/>
    <col min="6" max="6" width="14.421875" style="140" customWidth="1"/>
    <col min="7" max="16384" width="20.7109375" style="140" customWidth="1"/>
  </cols>
  <sheetData>
    <row r="1" spans="1:6" ht="15.75" customHeight="1">
      <c r="A1" s="309" t="s">
        <v>12</v>
      </c>
      <c r="B1" s="309"/>
      <c r="C1" s="309"/>
      <c r="D1" s="309"/>
      <c r="E1" s="309"/>
      <c r="F1" s="309"/>
    </row>
    <row r="2" spans="1:6" ht="15.75" customHeight="1">
      <c r="A2" s="309" t="s">
        <v>106</v>
      </c>
      <c r="B2" s="309"/>
      <c r="C2" s="309"/>
      <c r="D2" s="309"/>
      <c r="E2" s="309"/>
      <c r="F2" s="309"/>
    </row>
    <row r="3" spans="1:6" ht="15" customHeight="1">
      <c r="A3" s="309" t="s">
        <v>36</v>
      </c>
      <c r="B3" s="309"/>
      <c r="C3" s="309"/>
      <c r="D3" s="309"/>
      <c r="E3" s="309"/>
      <c r="F3" s="309"/>
    </row>
    <row r="4" spans="1:6" ht="15" customHeight="1">
      <c r="A4" s="174"/>
      <c r="B4" s="174"/>
      <c r="C4" s="174"/>
      <c r="D4" s="174"/>
      <c r="E4" s="174"/>
      <c r="F4" s="174"/>
    </row>
    <row r="5" spans="1:6" ht="29.25" customHeight="1">
      <c r="A5" s="244" t="str">
        <f>+Ingresos!A6</f>
        <v>2,0,0,0,00,00,0,0,000</v>
      </c>
      <c r="B5" s="310" t="str">
        <f>+Ingresos!B6</f>
        <v>Ingresos de Capital</v>
      </c>
      <c r="C5" s="311"/>
      <c r="D5" s="312"/>
      <c r="E5" s="245">
        <f>+Ingresos!C6</f>
        <v>145843310</v>
      </c>
      <c r="F5" s="246">
        <f>+Ingresos!D6</f>
        <v>1</v>
      </c>
    </row>
    <row r="6" spans="1:6" ht="81.75" customHeight="1">
      <c r="A6" s="313" t="s">
        <v>109</v>
      </c>
      <c r="B6" s="314"/>
      <c r="C6" s="314"/>
      <c r="D6" s="314"/>
      <c r="E6" s="314"/>
      <c r="F6" s="315"/>
    </row>
    <row r="7" s="143" customFormat="1" ht="15" customHeight="1"/>
    <row r="8" s="143" customFormat="1" ht="15" customHeight="1"/>
    <row r="9" s="143" customFormat="1" ht="15" customHeight="1"/>
    <row r="10" s="143" customFormat="1" ht="15" customHeight="1"/>
    <row r="11" s="143" customFormat="1" ht="15" customHeight="1"/>
    <row r="12" s="143" customFormat="1" ht="15" customHeight="1"/>
    <row r="13" s="143" customFormat="1" ht="15" customHeight="1"/>
    <row r="14" ht="15" customHeight="1"/>
    <row r="15" ht="15" customHeight="1"/>
    <row r="16" ht="15" customHeight="1"/>
    <row r="20" s="143" customFormat="1" ht="15" customHeight="1"/>
    <row r="21" s="143" customFormat="1" ht="52.5" customHeight="1"/>
    <row r="22" ht="15" customHeight="1"/>
    <row r="24" ht="15" customHeight="1"/>
    <row r="25" ht="41.25" customHeight="1"/>
    <row r="26" ht="15" customHeight="1"/>
    <row r="28" s="143" customFormat="1" ht="15" customHeight="1"/>
    <row r="29" s="143" customFormat="1" ht="55.5" customHeight="1"/>
    <row r="30" ht="15" customHeight="1"/>
    <row r="33" ht="26.25" customHeight="1"/>
    <row r="37" ht="12.75" customHeight="1"/>
    <row r="38" ht="28.5" customHeight="1"/>
    <row r="58" ht="27.75" customHeight="1"/>
    <row r="61" ht="25.5" customHeight="1"/>
    <row r="65" s="143" customFormat="1" ht="14.25"/>
    <row r="66" ht="42" customHeight="1"/>
    <row r="78" ht="33.75" customHeight="1"/>
    <row r="82" ht="26.25" customHeight="1"/>
    <row r="87" ht="39.75" customHeight="1"/>
    <row r="88" ht="14.25" customHeight="1"/>
    <row r="156" ht="15" customHeight="1"/>
    <row r="157" ht="15" customHeight="1"/>
    <row r="158" ht="27.75" customHeight="1"/>
    <row r="160" ht="15" customHeight="1"/>
    <row r="162" ht="39" customHeight="1"/>
    <row r="168" ht="25.5" customHeight="1"/>
    <row r="171" ht="28.5" customHeight="1"/>
    <row r="190" ht="25.5" customHeight="1"/>
  </sheetData>
  <sheetProtection/>
  <mergeCells count="5">
    <mergeCell ref="A1:F1"/>
    <mergeCell ref="A2:F2"/>
    <mergeCell ref="A3:F3"/>
    <mergeCell ref="B5:D5"/>
    <mergeCell ref="A6:F6"/>
  </mergeCells>
  <printOptions horizontalCentered="1"/>
  <pageMargins left="0.393700787401575" right="0.393700787401575" top="1.143700787" bottom="1.143700787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K17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10.00390625" style="54" customWidth="1"/>
    <col min="2" max="3" width="11.421875" style="54" customWidth="1"/>
    <col min="4" max="4" width="12.57421875" style="54" customWidth="1"/>
    <col min="5" max="5" width="16.421875" style="54" customWidth="1"/>
    <col min="6" max="6" width="7.57421875" style="54" customWidth="1"/>
    <col min="7" max="7" width="22.28125" style="54" customWidth="1"/>
    <col min="8" max="8" width="8.28125" style="54" customWidth="1"/>
    <col min="9" max="9" width="17.421875" style="54" customWidth="1"/>
    <col min="10" max="11" width="20.57421875" style="54" bestFit="1" customWidth="1"/>
    <col min="12" max="16384" width="11.421875" style="54" customWidth="1"/>
  </cols>
  <sheetData>
    <row r="1" spans="1:9" ht="15">
      <c r="A1" s="321" t="s">
        <v>12</v>
      </c>
      <c r="B1" s="321"/>
      <c r="C1" s="321"/>
      <c r="D1" s="321"/>
      <c r="E1" s="321"/>
      <c r="F1" s="321"/>
      <c r="G1" s="321"/>
      <c r="H1" s="321"/>
      <c r="I1" s="321"/>
    </row>
    <row r="2" spans="1:9" ht="15">
      <c r="A2" s="321" t="s">
        <v>106</v>
      </c>
      <c r="B2" s="321"/>
      <c r="C2" s="321"/>
      <c r="D2" s="321"/>
      <c r="E2" s="321"/>
      <c r="F2" s="321"/>
      <c r="G2" s="321"/>
      <c r="H2" s="321"/>
      <c r="I2" s="321"/>
    </row>
    <row r="3" spans="1:9" ht="15">
      <c r="A3" s="321" t="s">
        <v>77</v>
      </c>
      <c r="B3" s="321"/>
      <c r="C3" s="321"/>
      <c r="D3" s="321"/>
      <c r="E3" s="321"/>
      <c r="F3" s="321"/>
      <c r="G3" s="321"/>
      <c r="H3" s="321"/>
      <c r="I3" s="321"/>
    </row>
    <row r="4" spans="1:6" ht="14.25">
      <c r="A4" s="55"/>
      <c r="B4" s="55"/>
      <c r="C4" s="55"/>
      <c r="D4" s="55"/>
      <c r="E4" s="55"/>
      <c r="F4" s="55"/>
    </row>
    <row r="5" spans="1:9" ht="16.5" customHeight="1">
      <c r="A5" s="325" t="s">
        <v>18</v>
      </c>
      <c r="B5" s="325"/>
      <c r="C5" s="325"/>
      <c r="D5" s="325"/>
      <c r="E5" s="325"/>
      <c r="F5" s="325"/>
      <c r="G5" s="325"/>
      <c r="H5" s="325"/>
      <c r="I5" s="325"/>
    </row>
    <row r="6" spans="1:4" ht="15">
      <c r="A6" s="59"/>
      <c r="B6" s="59"/>
      <c r="C6" s="59"/>
      <c r="D6" s="59"/>
    </row>
    <row r="7" spans="1:9" ht="15">
      <c r="A7" s="56" t="s">
        <v>19</v>
      </c>
      <c r="B7" s="57"/>
      <c r="C7" s="57"/>
      <c r="D7" s="57"/>
      <c r="E7" s="58"/>
      <c r="F7" s="57"/>
      <c r="G7" s="58">
        <f>'Gral y X Prog.'!G15</f>
        <v>145843310</v>
      </c>
      <c r="H7" s="57"/>
      <c r="I7" s="57"/>
    </row>
    <row r="8" spans="1:9" ht="36" customHeight="1">
      <c r="A8" s="335" t="s">
        <v>117</v>
      </c>
      <c r="B8" s="335"/>
      <c r="C8" s="335"/>
      <c r="D8" s="335"/>
      <c r="E8" s="335"/>
      <c r="F8" s="335"/>
      <c r="G8" s="335"/>
      <c r="H8" s="335"/>
      <c r="I8" s="335"/>
    </row>
    <row r="9" spans="1:9" ht="15" customHeight="1">
      <c r="A9" s="55"/>
      <c r="B9" s="55"/>
      <c r="C9" s="55"/>
      <c r="D9" s="55"/>
      <c r="E9" s="55"/>
      <c r="F9" s="55"/>
      <c r="G9" s="55"/>
      <c r="H9" s="55"/>
      <c r="I9" s="160"/>
    </row>
    <row r="10" ht="15">
      <c r="A10" s="60" t="s">
        <v>87</v>
      </c>
    </row>
    <row r="11" ht="15">
      <c r="A11" s="60"/>
    </row>
    <row r="12" spans="2:11" ht="15">
      <c r="B12" s="316" t="s">
        <v>10</v>
      </c>
      <c r="C12" s="317"/>
      <c r="D12" s="317"/>
      <c r="E12" s="318"/>
      <c r="F12" s="324" t="s">
        <v>15</v>
      </c>
      <c r="G12" s="324"/>
      <c r="K12" s="63"/>
    </row>
    <row r="13" spans="1:10" s="62" customFormat="1" ht="54" customHeight="1">
      <c r="A13" s="61"/>
      <c r="B13" s="332" t="s">
        <v>110</v>
      </c>
      <c r="C13" s="333"/>
      <c r="D13" s="333"/>
      <c r="E13" s="334"/>
      <c r="F13" s="322">
        <v>50000000</v>
      </c>
      <c r="G13" s="323"/>
      <c r="J13" s="67"/>
    </row>
    <row r="14" spans="1:10" s="62" customFormat="1" ht="40.5" customHeight="1">
      <c r="A14" s="61"/>
      <c r="B14" s="326" t="s">
        <v>111</v>
      </c>
      <c r="C14" s="327"/>
      <c r="D14" s="327"/>
      <c r="E14" s="328"/>
      <c r="F14" s="319">
        <v>50000000</v>
      </c>
      <c r="G14" s="320"/>
      <c r="J14" s="67"/>
    </row>
    <row r="15" spans="1:10" s="62" customFormat="1" ht="38.25" customHeight="1">
      <c r="A15" s="61"/>
      <c r="B15" s="329" t="s">
        <v>112</v>
      </c>
      <c r="C15" s="330"/>
      <c r="D15" s="330"/>
      <c r="E15" s="331"/>
      <c r="F15" s="322">
        <v>45843310</v>
      </c>
      <c r="G15" s="323"/>
      <c r="J15" s="67"/>
    </row>
    <row r="16" spans="2:7" ht="15">
      <c r="B16" s="316" t="s">
        <v>26</v>
      </c>
      <c r="C16" s="317"/>
      <c r="D16" s="317"/>
      <c r="E16" s="318"/>
      <c r="F16" s="336">
        <f>SUM(F13:F15)</f>
        <v>145843310</v>
      </c>
      <c r="G16" s="336"/>
    </row>
    <row r="17" spans="9:11" ht="14.25">
      <c r="I17" s="63"/>
      <c r="J17" s="63"/>
      <c r="K17" s="63"/>
    </row>
  </sheetData>
  <sheetProtection/>
  <mergeCells count="15">
    <mergeCell ref="B16:E16"/>
    <mergeCell ref="F12:G12"/>
    <mergeCell ref="F13:G13"/>
    <mergeCell ref="A5:I5"/>
    <mergeCell ref="B14:E14"/>
    <mergeCell ref="B15:E15"/>
    <mergeCell ref="B13:E13"/>
    <mergeCell ref="A8:I8"/>
    <mergeCell ref="F16:G16"/>
    <mergeCell ref="B12:E12"/>
    <mergeCell ref="F14:G14"/>
    <mergeCell ref="A1:I1"/>
    <mergeCell ref="A2:I2"/>
    <mergeCell ref="A3:I3"/>
    <mergeCell ref="F15:G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Rebeca Vasquez</cp:lastModifiedBy>
  <cp:lastPrinted>2016-08-03T18:10:14Z</cp:lastPrinted>
  <dcterms:created xsi:type="dcterms:W3CDTF">1996-11-27T10:00:04Z</dcterms:created>
  <dcterms:modified xsi:type="dcterms:W3CDTF">2017-03-27T19:49:07Z</dcterms:modified>
  <cp:category/>
  <cp:version/>
  <cp:contentType/>
  <cp:contentStatus/>
</cp:coreProperties>
</file>