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230" windowHeight="7560" activeTab="0"/>
  </bookViews>
  <sheets>
    <sheet name="Ingresos" sheetId="1" r:id="rId1"/>
    <sheet name="Prog-I Detalle" sheetId="2" r:id="rId2"/>
    <sheet name="Prog-II Detalle" sheetId="3" r:id="rId3"/>
    <sheet name="Prog-III Detalle" sheetId="4" r:id="rId4"/>
    <sheet name="Prog-IV Detalle" sheetId="5" r:id="rId5"/>
    <sheet name="Gral y X Prog." sheetId="6" r:id="rId6"/>
    <sheet name="Eg. X Partida" sheetId="7" r:id="rId7"/>
    <sheet name="Gral. de Egresos" sheetId="8" r:id="rId8"/>
    <sheet name="Anexo 6" sheetId="9" r:id="rId9"/>
    <sheet name="Cuadro 5" sheetId="10" r:id="rId10"/>
    <sheet name="ORIGEN Y APLICACION" sheetId="11" r:id="rId11"/>
    <sheet name="Just. Ingresos" sheetId="12" r:id="rId12"/>
    <sheet name="JUSTIFICACION EGRESOS" sheetId="13" r:id="rId13"/>
    <sheet name="Hoja2" sheetId="14" r:id="rId14"/>
    <sheet name="Hoja3" sheetId="15" r:id="rId15"/>
    <sheet name="Hoja1" sheetId="16" r:id="rId16"/>
    <sheet name="Hoja4" sheetId="17" r:id="rId17"/>
    <sheet name="Hoja5" sheetId="18" r:id="rId18"/>
  </sheets>
  <externalReferences>
    <externalReference r:id="rId21"/>
  </externalReferences>
  <definedNames>
    <definedName name="_xlnm.Print_Area" localSheetId="6">'Eg. X Partida'!$A$1:$G$31</definedName>
    <definedName name="_xlnm.Print_Area" localSheetId="5">'Gral y X Prog.'!$A$1:$L$29</definedName>
    <definedName name="_xlnm.Print_Area" localSheetId="0">'Ingresos'!$A$1:$D$16</definedName>
    <definedName name="_xlnm.Print_Area" localSheetId="12">'JUSTIFICACION EGRESOS'!$A$1:$I$9</definedName>
    <definedName name="_xlnm.Print_Area" localSheetId="10">'ORIGEN Y APLICACION'!$A$1:$H$20</definedName>
    <definedName name="_xlnm.Print_Area" localSheetId="1">'Prog-I Detalle'!$A$1:$D$8</definedName>
    <definedName name="_xlnm.Print_Area" localSheetId="2">'Prog-II Detalle'!$A$1:$D$7</definedName>
    <definedName name="_xlnm.Print_Area" localSheetId="3">'Prog-III Detalle'!$A$1:$D$10</definedName>
    <definedName name="_xlnm.Print_Area" localSheetId="4">'Prog-IV Detalle'!$A$1:$E$9</definedName>
    <definedName name="_xlnm.Print_Titles" localSheetId="5">'Gral y X Prog.'!$A:$L,'Gral y X Prog.'!$1:$7</definedName>
    <definedName name="_xlnm.Print_Titles" localSheetId="11">'Just. Ingresos'!$A:$F,'Just. Ingresos'!$1:$4</definedName>
    <definedName name="_xlnm.Print_Titles" localSheetId="12">'JUSTIFICACION EGRESOS'!$A:$I,'JUSTIFICACION EGRESOS'!$1:$4</definedName>
    <definedName name="_xlnm.Print_Titles" localSheetId="10">'ORIGEN Y APLICACION'!$A:$H,'ORIGEN Y APLICACION'!$1:$7</definedName>
    <definedName name="_xlnm.Print_Titles" localSheetId="1">'Prog-I Detalle'!$1:$7</definedName>
    <definedName name="_xlnm.Print_Titles" localSheetId="2">'Prog-II Detalle'!$1:$5</definedName>
    <definedName name="_xlnm.Print_Titles" localSheetId="3">'Prog-III Detalle'!$A:$D,'Prog-III Detalle'!$1:$5</definedName>
    <definedName name="_xlnm.Print_Titles" localSheetId="4">'Prog-IV Detalle'!$1:$5</definedName>
  </definedNames>
  <calcPr fullCalcOnLoad="1"/>
</workbook>
</file>

<file path=xl/comments10.xml><?xml version="1.0" encoding="utf-8"?>
<comments xmlns="http://schemas.openxmlformats.org/spreadsheetml/2006/main">
  <authors>
    <author>Flor de Mar?a Alfaro</author>
  </authors>
  <commentList>
    <comment ref="A4" authorId="0">
      <text>
        <r>
          <rPr>
            <sz val="8"/>
            <rFont val="Tahoma"/>
            <family val="2"/>
          </rPr>
          <t xml:space="preserve">NO REMITIR RENGLONES SIN DATOS.
</t>
        </r>
      </text>
    </comment>
  </commentList>
</comments>
</file>

<file path=xl/sharedStrings.xml><?xml version="1.0" encoding="utf-8"?>
<sst xmlns="http://schemas.openxmlformats.org/spreadsheetml/2006/main" count="213" uniqueCount="138">
  <si>
    <t>Transf corrientes al Gobierno Central</t>
  </si>
  <si>
    <t>Trasnf Capital Instit decent no empres</t>
  </si>
  <si>
    <t>Amort Prést. Instit Des. No Empresariales</t>
  </si>
  <si>
    <t>Sumas Destino especifico sin asignación presupuestaria</t>
  </si>
  <si>
    <t>**,**,03,04,03</t>
  </si>
  <si>
    <t>Comisiones y Otros Gastos S/Prés. Inte</t>
  </si>
  <si>
    <t>Cuentas especiales</t>
  </si>
  <si>
    <t>Monto</t>
  </si>
  <si>
    <t>Comentarios</t>
  </si>
  <si>
    <t>DETALLE GENERAL DE INGRESOS</t>
  </si>
  <si>
    <t>DETALLE</t>
  </si>
  <si>
    <t>Total</t>
  </si>
  <si>
    <t>MUNICIPALIDAD DE SANTA ANA</t>
  </si>
  <si>
    <t>CÓDIGO</t>
  </si>
  <si>
    <t>NOMBRE DE LA CUENTA</t>
  </si>
  <si>
    <t>MONTO</t>
  </si>
  <si>
    <t>PROGRAMA II</t>
  </si>
  <si>
    <t>PROGRAMA I</t>
  </si>
  <si>
    <t>BIENES DURADEROS</t>
  </si>
  <si>
    <t>PROGRAMA III</t>
  </si>
  <si>
    <t>Bienes Duraderos</t>
  </si>
  <si>
    <t>Equipo de Transporte</t>
  </si>
  <si>
    <t>Servicios</t>
  </si>
  <si>
    <t>Materiales y Suministros</t>
  </si>
  <si>
    <t>DETALLE GENERAL DE EGRESOS</t>
  </si>
  <si>
    <t>CUENTA</t>
  </si>
  <si>
    <t>PRESUPUESTO</t>
  </si>
  <si>
    <t>%</t>
  </si>
  <si>
    <t>TOTAL</t>
  </si>
  <si>
    <t>REMUNERACIONES</t>
  </si>
  <si>
    <t>SERVICIOS</t>
  </si>
  <si>
    <t>MATERIALES Y SUMINISTROS</t>
  </si>
  <si>
    <t>INTERESES Y COMISIONES</t>
  </si>
  <si>
    <t>TRANSFERENCIAS CORRIENTES</t>
  </si>
  <si>
    <t>TRANSFERENCIAS DE CAPITAL</t>
  </si>
  <si>
    <t>AMORTIZACIÓN</t>
  </si>
  <si>
    <t>SECCIÓN DE EGRESOS POR PARTIDA</t>
  </si>
  <si>
    <t>GENERAL Y POR PROGRAMA</t>
  </si>
  <si>
    <t xml:space="preserve">JUSTIFICACIÓN DE INGRESOS </t>
  </si>
  <si>
    <t>PROGRAMA I: ADMINISTRACION</t>
  </si>
  <si>
    <t>Firma del funcionario responsable</t>
  </si>
  <si>
    <t>Combustibles y lubricantes</t>
  </si>
  <si>
    <t>CUADRO No. 5</t>
  </si>
  <si>
    <t>TRANSFERENCIAS CORRIENTES Y DE CAPITAL A FAVOR DE ENTIDADES PRIVADAS SIN FINES DE LUCRO</t>
  </si>
  <si>
    <t>Código de gasto</t>
  </si>
  <si>
    <t>NOMBRE DEL BENEFICIARIO CLASIFICADO SEGÚN PARTIDA Y GRUPO DE EGRESOS</t>
  </si>
  <si>
    <t>Cédula Jurídica (entidad privada)</t>
  </si>
  <si>
    <t>FUNDAMENTO LEGAL</t>
  </si>
  <si>
    <t>FINALIDAD DE LA TRANSFERENCIA</t>
  </si>
  <si>
    <t>Elaborado por: Rebeca Vásquez Herrera</t>
  </si>
  <si>
    <t>PARTIDA</t>
  </si>
  <si>
    <t>TOTALES POR EL OBJETO DEL GASTO</t>
  </si>
  <si>
    <t>ACTIVOS FINANCIEROS</t>
  </si>
  <si>
    <t>CUENTAS ESPECIALES</t>
  </si>
  <si>
    <t>PROGRAMA II: Servicios Comunales</t>
  </si>
  <si>
    <t>PROGRAMA III: Inversiones</t>
  </si>
  <si>
    <t>TOTALES</t>
  </si>
  <si>
    <t xml:space="preserve">     </t>
  </si>
  <si>
    <t>CUADRO No. 1</t>
  </si>
  <si>
    <t>DETALLE DE ORIGEN Y APLICACIÓN DE RECURSOS ESPECÍFICOS</t>
  </si>
  <si>
    <t>INGRESO ESPECÍFICO</t>
  </si>
  <si>
    <t>CODIGO SEGÚN CLASIFICADOR DE INGRESOS</t>
  </si>
  <si>
    <t>APLICACIÓN</t>
  </si>
  <si>
    <t>Programa</t>
  </si>
  <si>
    <t>Act/Serv/Grupo</t>
  </si>
  <si>
    <t>Proyecto</t>
  </si>
  <si>
    <t>SECCIÓN DE EGRESOS DETALLADOS GENERAL Y POR PROGRAMA</t>
  </si>
  <si>
    <t>PROGRAMA I: Dirección y Administración General</t>
  </si>
  <si>
    <t>**,**,01,01,02</t>
  </si>
  <si>
    <t>**,**,05,01,02</t>
  </si>
  <si>
    <t>**,**,06,01,01</t>
  </si>
  <si>
    <t>**,**,07,01,03</t>
  </si>
  <si>
    <t>**,**,08,02,03</t>
  </si>
  <si>
    <t>**,**,09,02,02</t>
  </si>
  <si>
    <t>Saldo por Asignar si es positivo</t>
  </si>
  <si>
    <t>CODIGO</t>
  </si>
  <si>
    <t xml:space="preserve">MONTO </t>
  </si>
  <si>
    <t xml:space="preserve">TOTAL DE INGRESOS ANTES SUPERÁVIT </t>
  </si>
  <si>
    <t>3,3,1,0,00,00,0,0,000</t>
  </si>
  <si>
    <t>3,3,2,0,00,00,0,0,000</t>
  </si>
  <si>
    <t>TOTAL DE INGRESOS</t>
  </si>
  <si>
    <t>Código Presupuestario Ingreso</t>
  </si>
  <si>
    <t>JUSTIFICACIÓN DE EGRESOS</t>
  </si>
  <si>
    <t>Remuneraciones</t>
  </si>
  <si>
    <t>II</t>
  </si>
  <si>
    <t>3,3,0,0,00,00,0,0,000</t>
  </si>
  <si>
    <t>RECURSOS DE VIGENCIAS ANTERIORES</t>
  </si>
  <si>
    <t>Transferencias Corrientes</t>
  </si>
  <si>
    <t>02</t>
  </si>
  <si>
    <t>Programa IV: Part. Específicas</t>
  </si>
  <si>
    <t>PROGRAMA IV: Partidas Específicas</t>
  </si>
  <si>
    <t>Cuenta Presupuestaria</t>
  </si>
  <si>
    <t>Alquiler de Maquinaria, Equipo y Mob.</t>
  </si>
  <si>
    <t>Intereses y Comisiones</t>
  </si>
  <si>
    <t>Amortización</t>
  </si>
  <si>
    <t>Transferencias de Capital</t>
  </si>
  <si>
    <t>PROGRAMA IV</t>
  </si>
  <si>
    <t>Gastos de sanidad, artículo 47 Ley 5412-73</t>
  </si>
  <si>
    <t>7.01</t>
  </si>
  <si>
    <t>TRANSFERENCIAS DE CAPITAL ALSECTOR PUBLICO</t>
  </si>
  <si>
    <t>Anexo Nº 6</t>
  </si>
  <si>
    <t>Aportes en especie para servicios y proyectos comunales.</t>
  </si>
  <si>
    <t>BENEFICIARIO</t>
  </si>
  <si>
    <t>TOTAL (Debe ser igual al Servicio 31: Aportes en especie para servicios y proyectos).</t>
  </si>
  <si>
    <t>Elaborado por Rebeca Vásquez Herrera</t>
  </si>
  <si>
    <t>Publicidad y Propaganda</t>
  </si>
  <si>
    <t>**,**,05,01,03</t>
  </si>
  <si>
    <t>Equipo de Comunicación</t>
  </si>
  <si>
    <t>**,**,01,03,02</t>
  </si>
  <si>
    <t>Fondo Recolección de Basura</t>
  </si>
  <si>
    <t>Servicio de Recolección de Basura</t>
  </si>
  <si>
    <t>2,0,0,0,00,00,0,0,000</t>
  </si>
  <si>
    <t>Ingresos de Capital</t>
  </si>
  <si>
    <t>2,4,0,0,00,00,0,0,000</t>
  </si>
  <si>
    <t>2,4,1,0,00,00,0,0,000</t>
  </si>
  <si>
    <t>TRANSFEREN  CAPITAL DEL SECTOR PUBLICO</t>
  </si>
  <si>
    <t>2,4,1,1,00,00,0,0,000</t>
  </si>
  <si>
    <t>Transferencias de capital del Gobierno Central</t>
  </si>
  <si>
    <t>**,**,00,01,01</t>
  </si>
  <si>
    <t>Sueldos Fijos</t>
  </si>
  <si>
    <t>Otros productos químicos</t>
  </si>
  <si>
    <t>**,**,**,02,01,99</t>
  </si>
  <si>
    <t>TRANSFERENCIAS CORRIENTES A GOBIERNOS LOCALES</t>
  </si>
  <si>
    <t>PRESUPUESTO EXTRAORDINARIO 01-2017</t>
  </si>
  <si>
    <t>Para el Presupuesto Extraordinario 01-2017 no se incluyeron aportes en especie para servicios y proyectos comunales</t>
  </si>
  <si>
    <t>Fecha: 2017</t>
  </si>
  <si>
    <t>Yo, Rebeca Vásquez Herrera, hago constar que los datos suministrados anteriormente corresponden a las aplicaciones dadas por la Municipalidad a la totalidad de los recursos con origen específico incorporados en el Presupuesto Extraordinario 01-2017.</t>
  </si>
  <si>
    <t>02,02,05,01,02</t>
  </si>
  <si>
    <t>Maquinaria y equipo de transporte</t>
  </si>
  <si>
    <t>Compra de los camiones recolectores, según correo enviado por la Proveedora Municipal</t>
  </si>
  <si>
    <t>1,4,0,0,00,00,0,0,000</t>
  </si>
  <si>
    <t>Superávit Específico Remanente 2016</t>
  </si>
  <si>
    <t>Superávit Libre 2016</t>
  </si>
  <si>
    <t>Código</t>
  </si>
  <si>
    <t>Recolección de Basura</t>
  </si>
  <si>
    <t>**,**,02,01,01</t>
  </si>
  <si>
    <t>Se presupuesta la suma de ¢320.000.000,00, como parte del superávit específico 2016, según Liquidación Presupuestaria 2016, según ajuste al 30 de marzo del 2017,  aprobado por el Concejo Municipal en la Sesión Ordinaria N°52-2017, celebrada el 25 de abril 2017.  El  superávit que se está presupuestando, se detalla a continuación:</t>
  </si>
  <si>
    <r>
      <t xml:space="preserve">Se presupuesta la suma de </t>
    </r>
    <r>
      <rPr>
        <sz val="11"/>
        <rFont val="Calibri"/>
        <family val="2"/>
      </rPr>
      <t>₵</t>
    </r>
    <r>
      <rPr>
        <sz val="11"/>
        <rFont val="Arial"/>
        <family val="2"/>
      </rPr>
      <t>320.000.000,00 en el Servicio de Recolección de Basura para la compra de tres camiones recolectores de basura.</t>
    </r>
  </si>
</sst>
</file>

<file path=xl/styles.xml><?xml version="1.0" encoding="utf-8"?>
<styleSheet xmlns="http://schemas.openxmlformats.org/spreadsheetml/2006/main">
  <numFmts count="25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₡&quot;* #,##0.00_);_(&quot;₡&quot;* \(#,##0.00\);_(&quot;₡&quot;* &quot;-&quot;??_);_(@_)"/>
    <numFmt numFmtId="173" formatCode="_-* #,##0.00\ _€_-;\-* #,##0.00\ _€_-;_-* &quot;-&quot;??\ _€_-;_-@_-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0.0%"/>
    <numFmt numFmtId="179" formatCode="_-* #,##0.00\ [$€]_-;\-* #,##0.00\ [$€]_-;_-* &quot;-&quot;??\ [$€]_-;_-@_-"/>
    <numFmt numFmtId="180" formatCode="#,##0.0000000"/>
  </numFmts>
  <fonts count="8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2"/>
      <name val="Euphemia"/>
      <family val="2"/>
    </font>
    <font>
      <sz val="10"/>
      <name val="Euphemia"/>
      <family val="2"/>
    </font>
    <font>
      <b/>
      <sz val="10"/>
      <name val="Euphemia"/>
      <family val="2"/>
    </font>
    <font>
      <b/>
      <sz val="11"/>
      <name val="Euphemia"/>
      <family val="2"/>
    </font>
    <font>
      <sz val="11"/>
      <name val="Euphemia"/>
      <family val="2"/>
    </font>
    <font>
      <b/>
      <sz val="11"/>
      <color indexed="9"/>
      <name val="Euphemia"/>
      <family val="2"/>
    </font>
    <font>
      <b/>
      <u val="single"/>
      <sz val="10"/>
      <name val="Euphemia"/>
      <family val="2"/>
    </font>
    <font>
      <sz val="12"/>
      <name val="Euphem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Euphemia"/>
      <family val="2"/>
    </font>
    <font>
      <b/>
      <sz val="12"/>
      <color indexed="13"/>
      <name val="Euphemia"/>
      <family val="2"/>
    </font>
    <font>
      <sz val="10"/>
      <color indexed="13"/>
      <name val="Euphemia"/>
      <family val="2"/>
    </font>
    <font>
      <b/>
      <sz val="10"/>
      <color indexed="13"/>
      <name val="Euphemia"/>
      <family val="2"/>
    </font>
    <font>
      <sz val="10"/>
      <color indexed="8"/>
      <name val="Euphemia"/>
      <family val="2"/>
    </font>
    <font>
      <b/>
      <sz val="10"/>
      <color indexed="9"/>
      <name val="Arial"/>
      <family val="2"/>
    </font>
    <font>
      <b/>
      <sz val="10"/>
      <color indexed="8"/>
      <name val="Euphemia"/>
      <family val="2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  <font>
      <sz val="11"/>
      <color indexed="13"/>
      <name val="Arial"/>
      <family val="2"/>
    </font>
    <font>
      <b/>
      <sz val="11"/>
      <color indexed="13"/>
      <name val="Arial"/>
      <family val="2"/>
    </font>
    <font>
      <sz val="12"/>
      <color indexed="13"/>
      <name val="Euphemia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00"/>
      <name val="Euphemia"/>
      <family val="2"/>
    </font>
    <font>
      <b/>
      <sz val="12"/>
      <color rgb="FFFFFF00"/>
      <name val="Euphemia"/>
      <family val="2"/>
    </font>
    <font>
      <sz val="10"/>
      <color rgb="FFFFFF00"/>
      <name val="Euphemia"/>
      <family val="2"/>
    </font>
    <font>
      <b/>
      <sz val="10"/>
      <color rgb="FFFFFF00"/>
      <name val="Euphemia"/>
      <family val="2"/>
    </font>
    <font>
      <sz val="10"/>
      <color theme="1"/>
      <name val="Euphemia"/>
      <family val="2"/>
    </font>
    <font>
      <b/>
      <sz val="10"/>
      <color theme="0"/>
      <name val="Arial"/>
      <family val="2"/>
    </font>
    <font>
      <b/>
      <sz val="10"/>
      <color theme="1"/>
      <name val="Euphemia"/>
      <family val="2"/>
    </font>
    <font>
      <b/>
      <sz val="10"/>
      <color theme="1"/>
      <name val="Arial"/>
      <family val="2"/>
    </font>
    <font>
      <b/>
      <sz val="10"/>
      <color rgb="FFFFFF00"/>
      <name val="Arial"/>
      <family val="2"/>
    </font>
    <font>
      <sz val="11"/>
      <color rgb="FFFFFF00"/>
      <name val="Arial"/>
      <family val="2"/>
    </font>
    <font>
      <b/>
      <sz val="11"/>
      <color rgb="FFFFFF00"/>
      <name val="Arial"/>
      <family val="2"/>
    </font>
    <font>
      <sz val="12"/>
      <color rgb="FFFFFF00"/>
      <name val="Euphemia"/>
      <family val="2"/>
    </font>
    <font>
      <sz val="10"/>
      <color rgb="FFFFFF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6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5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363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1" fontId="0" fillId="0" borderId="0" xfId="0" applyNumberFormat="1" applyBorder="1" applyAlignment="1">
      <alignment/>
    </xf>
    <xf numFmtId="10" fontId="0" fillId="0" borderId="0" xfId="56" applyNumberFormat="1" applyFont="1" applyAlignment="1">
      <alignment/>
    </xf>
    <xf numFmtId="10" fontId="0" fillId="0" borderId="12" xfId="56" applyNumberFormat="1" applyFont="1" applyBorder="1" applyAlignment="1">
      <alignment/>
    </xf>
    <xf numFmtId="171" fontId="1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7" fontId="4" fillId="33" borderId="0" xfId="49" applyFont="1" applyFill="1" applyAlignment="1">
      <alignment/>
    </xf>
    <xf numFmtId="177" fontId="5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3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171" fontId="14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4" fontId="68" fillId="34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4" fontId="16" fillId="35" borderId="20" xfId="0" applyNumberFormat="1" applyFont="1" applyFill="1" applyBorder="1" applyAlignment="1">
      <alignment vertical="center"/>
    </xf>
    <xf numFmtId="10" fontId="17" fillId="0" borderId="20" xfId="56" applyNumberFormat="1" applyFont="1" applyBorder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4" fontId="17" fillId="35" borderId="20" xfId="0" applyNumberFormat="1" applyFont="1" applyFill="1" applyBorder="1" applyAlignment="1">
      <alignment vertical="center"/>
    </xf>
    <xf numFmtId="0" fontId="17" fillId="36" borderId="22" xfId="0" applyFont="1" applyFill="1" applyBorder="1" applyAlignment="1">
      <alignment vertical="center" wrapText="1"/>
    </xf>
    <xf numFmtId="0" fontId="17" fillId="36" borderId="23" xfId="0" applyFont="1" applyFill="1" applyBorder="1" applyAlignment="1">
      <alignment vertical="center" wrapText="1"/>
    </xf>
    <xf numFmtId="4" fontId="16" fillId="0" borderId="20" xfId="0" applyNumberFormat="1" applyFont="1" applyFill="1" applyBorder="1" applyAlignment="1">
      <alignment vertical="center"/>
    </xf>
    <xf numFmtId="10" fontId="68" fillId="34" borderId="20" xfId="0" applyNumberFormat="1" applyFont="1" applyFill="1" applyBorder="1" applyAlignment="1">
      <alignment horizontal="center" vertical="center"/>
    </xf>
    <xf numFmtId="171" fontId="17" fillId="0" borderId="0" xfId="0" applyNumberFormat="1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8" fillId="34" borderId="24" xfId="0" applyFont="1" applyFill="1" applyBorder="1" applyAlignment="1">
      <alignment horizontal="center" vertical="center" wrapText="1"/>
    </xf>
    <xf numFmtId="171" fontId="14" fillId="0" borderId="0" xfId="0" applyNumberFormat="1" applyFont="1" applyAlignment="1">
      <alignment vertical="center" wrapText="1"/>
    </xf>
    <xf numFmtId="0" fontId="18" fillId="35" borderId="20" xfId="0" applyFont="1" applyFill="1" applyBorder="1" applyAlignment="1">
      <alignment horizontal="center" vertical="center" wrapText="1"/>
    </xf>
    <xf numFmtId="171" fontId="16" fillId="35" borderId="20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vertical="center" wrapText="1"/>
    </xf>
    <xf numFmtId="49" fontId="17" fillId="37" borderId="20" xfId="0" applyNumberFormat="1" applyFont="1" applyFill="1" applyBorder="1" applyAlignment="1">
      <alignment vertical="center" wrapText="1"/>
    </xf>
    <xf numFmtId="171" fontId="17" fillId="37" borderId="20" xfId="0" applyNumberFormat="1" applyFont="1" applyFill="1" applyBorder="1" applyAlignment="1">
      <alignment vertical="center" wrapText="1"/>
    </xf>
    <xf numFmtId="0" fontId="17" fillId="37" borderId="25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17" fillId="35" borderId="21" xfId="0" applyNumberFormat="1" applyFont="1" applyFill="1" applyBorder="1" applyAlignment="1">
      <alignment vertical="center" wrapText="1"/>
    </xf>
    <xf numFmtId="49" fontId="17" fillId="35" borderId="20" xfId="0" applyNumberFormat="1" applyFont="1" applyFill="1" applyBorder="1" applyAlignment="1">
      <alignment vertical="center" wrapText="1"/>
    </xf>
    <xf numFmtId="171" fontId="17" fillId="35" borderId="20" xfId="0" applyNumberFormat="1" applyFont="1" applyFill="1" applyBorder="1" applyAlignment="1">
      <alignment vertical="center" wrapText="1"/>
    </xf>
    <xf numFmtId="0" fontId="17" fillId="35" borderId="25" xfId="0" applyFont="1" applyFill="1" applyBorder="1" applyAlignment="1">
      <alignment vertical="center" wrapText="1"/>
    </xf>
    <xf numFmtId="171" fontId="68" fillId="34" borderId="26" xfId="0" applyNumberFormat="1" applyFont="1" applyFill="1" applyBorder="1" applyAlignment="1">
      <alignment vertical="center" wrapText="1"/>
    </xf>
    <xf numFmtId="0" fontId="68" fillId="34" borderId="26" xfId="0" applyFont="1" applyFill="1" applyBorder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49" fontId="14" fillId="0" borderId="27" xfId="0" applyNumberFormat="1" applyFont="1" applyFill="1" applyBorder="1" applyAlignment="1">
      <alignment vertical="center" wrapText="1"/>
    </xf>
    <xf numFmtId="171" fontId="14" fillId="0" borderId="0" xfId="0" applyNumberFormat="1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textRotation="90"/>
    </xf>
    <xf numFmtId="49" fontId="15" fillId="0" borderId="20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7" fillId="35" borderId="21" xfId="0" applyFont="1" applyFill="1" applyBorder="1" applyAlignment="1">
      <alignment vertical="center" wrapText="1"/>
    </xf>
    <xf numFmtId="0" fontId="17" fillId="35" borderId="20" xfId="0" applyFont="1" applyFill="1" applyBorder="1" applyAlignment="1">
      <alignment vertical="center" wrapText="1"/>
    </xf>
    <xf numFmtId="4" fontId="17" fillId="35" borderId="29" xfId="49" applyNumberFormat="1" applyFont="1" applyFill="1" applyBorder="1" applyAlignment="1">
      <alignment vertical="center"/>
    </xf>
    <xf numFmtId="171" fontId="69" fillId="34" borderId="26" xfId="0" applyNumberFormat="1" applyFont="1" applyFill="1" applyBorder="1" applyAlignment="1">
      <alignment vertical="center"/>
    </xf>
    <xf numFmtId="0" fontId="70" fillId="34" borderId="26" xfId="0" applyFont="1" applyFill="1" applyBorder="1" applyAlignment="1">
      <alignment vertical="center"/>
    </xf>
    <xf numFmtId="49" fontId="14" fillId="0" borderId="0" xfId="0" applyNumberFormat="1" applyFont="1" applyAlignment="1">
      <alignment vertical="center"/>
    </xf>
    <xf numFmtId="171" fontId="14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68" fillId="34" borderId="26" xfId="0" applyFont="1" applyFill="1" applyBorder="1" applyAlignment="1">
      <alignment horizontal="center" vertical="center" wrapText="1"/>
    </xf>
    <xf numFmtId="171" fontId="68" fillId="34" borderId="26" xfId="0" applyNumberFormat="1" applyFont="1" applyFill="1" applyBorder="1" applyAlignment="1">
      <alignment horizontal="center" vertical="center" wrapText="1"/>
    </xf>
    <xf numFmtId="171" fontId="17" fillId="0" borderId="0" xfId="0" applyNumberFormat="1" applyFont="1" applyAlignment="1">
      <alignment vertical="center" wrapText="1"/>
    </xf>
    <xf numFmtId="49" fontId="16" fillId="0" borderId="20" xfId="0" applyNumberFormat="1" applyFont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wrapText="1"/>
    </xf>
    <xf numFmtId="171" fontId="16" fillId="0" borderId="24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49" fontId="17" fillId="38" borderId="20" xfId="0" applyNumberFormat="1" applyFont="1" applyFill="1" applyBorder="1" applyAlignment="1">
      <alignment vertical="center" wrapText="1"/>
    </xf>
    <xf numFmtId="0" fontId="17" fillId="38" borderId="20" xfId="0" applyFont="1" applyFill="1" applyBorder="1" applyAlignment="1">
      <alignment horizontal="left" vertical="center" wrapText="1"/>
    </xf>
    <xf numFmtId="4" fontId="17" fillId="38" borderId="20" xfId="49" applyNumberFormat="1" applyFont="1" applyFill="1" applyBorder="1" applyAlignment="1">
      <alignment horizontal="right" vertical="center" wrapText="1"/>
    </xf>
    <xf numFmtId="0" fontId="17" fillId="35" borderId="20" xfId="0" applyFont="1" applyFill="1" applyBorder="1" applyAlignment="1">
      <alignment horizontal="left" vertical="center" wrapText="1"/>
    </xf>
    <xf numFmtId="4" fontId="17" fillId="35" borderId="20" xfId="49" applyNumberFormat="1" applyFont="1" applyFill="1" applyBorder="1" applyAlignment="1">
      <alignment horizontal="right" vertical="center" wrapText="1"/>
    </xf>
    <xf numFmtId="0" fontId="17" fillId="35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4" fontId="17" fillId="35" borderId="0" xfId="0" applyNumberFormat="1" applyFont="1" applyFill="1" applyAlignment="1">
      <alignment vertical="center" wrapText="1"/>
    </xf>
    <xf numFmtId="171" fontId="68" fillId="34" borderId="32" xfId="0" applyNumberFormat="1" applyFont="1" applyFill="1" applyBorder="1" applyAlignment="1">
      <alignment vertical="center" wrapText="1"/>
    </xf>
    <xf numFmtId="0" fontId="68" fillId="34" borderId="32" xfId="0" applyFont="1" applyFill="1" applyBorder="1" applyAlignment="1">
      <alignment vertical="center" wrapText="1"/>
    </xf>
    <xf numFmtId="49" fontId="17" fillId="0" borderId="0" xfId="0" applyNumberFormat="1" applyFont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71" fillId="34" borderId="26" xfId="0" applyFont="1" applyFill="1" applyBorder="1" applyAlignment="1">
      <alignment horizontal="center" vertical="center" wrapText="1"/>
    </xf>
    <xf numFmtId="0" fontId="71" fillId="34" borderId="24" xfId="0" applyFont="1" applyFill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justify" vertical="center" textRotation="90" wrapText="1"/>
    </xf>
    <xf numFmtId="49" fontId="15" fillId="0" borderId="20" xfId="0" applyNumberFormat="1" applyFont="1" applyBorder="1" applyAlignment="1">
      <alignment horizontal="justify" vertical="center" textRotation="90" wrapText="1"/>
    </xf>
    <xf numFmtId="0" fontId="15" fillId="0" borderId="29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justify" vertical="center" wrapText="1"/>
    </xf>
    <xf numFmtId="4" fontId="14" fillId="0" borderId="0" xfId="0" applyNumberFormat="1" applyFont="1" applyFill="1" applyAlignment="1">
      <alignment horizontal="justify" vertical="center" wrapText="1"/>
    </xf>
    <xf numFmtId="49" fontId="72" fillId="37" borderId="20" xfId="0" applyNumberFormat="1" applyFont="1" applyFill="1" applyBorder="1" applyAlignment="1">
      <alignment horizontal="justify" vertical="center" wrapText="1"/>
    </xf>
    <xf numFmtId="0" fontId="72" fillId="37" borderId="20" xfId="0" applyFont="1" applyFill="1" applyBorder="1" applyAlignment="1">
      <alignment vertical="center" wrapText="1"/>
    </xf>
    <xf numFmtId="49" fontId="14" fillId="37" borderId="29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20" xfId="0" applyNumberFormat="1" applyFont="1" applyFill="1" applyBorder="1" applyAlignment="1">
      <alignment horizontal="justify" vertical="center" wrapText="1"/>
    </xf>
    <xf numFmtId="0" fontId="14" fillId="35" borderId="20" xfId="0" applyFont="1" applyFill="1" applyBorder="1" applyAlignment="1">
      <alignment vertical="center" wrapText="1"/>
    </xf>
    <xf numFmtId="49" fontId="14" fillId="0" borderId="20" xfId="0" applyNumberFormat="1" applyFont="1" applyBorder="1" applyAlignment="1" applyProtection="1">
      <alignment horizontal="left" vertical="center" wrapText="1"/>
      <protection locked="0"/>
    </xf>
    <xf numFmtId="0" fontId="14" fillId="37" borderId="20" xfId="0" applyFont="1" applyFill="1" applyBorder="1" applyAlignment="1">
      <alignment vertical="center" wrapText="1"/>
    </xf>
    <xf numFmtId="0" fontId="70" fillId="34" borderId="20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4" fontId="15" fillId="0" borderId="29" xfId="49" applyNumberFormat="1" applyFont="1" applyFill="1" applyBorder="1" applyAlignment="1">
      <alignment horizontal="right" vertical="center" wrapText="1"/>
    </xf>
    <xf numFmtId="177" fontId="14" fillId="37" borderId="20" xfId="49" applyFont="1" applyFill="1" applyBorder="1" applyAlignment="1">
      <alignment horizontal="right" vertical="center" wrapText="1"/>
    </xf>
    <xf numFmtId="177" fontId="14" fillId="0" borderId="20" xfId="49" applyFont="1" applyBorder="1" applyAlignment="1">
      <alignment horizontal="right" vertical="center" wrapText="1"/>
    </xf>
    <xf numFmtId="4" fontId="71" fillId="34" borderId="20" xfId="0" applyNumberFormat="1" applyFont="1" applyFill="1" applyBorder="1" applyAlignment="1">
      <alignment horizontal="right" vertical="center" wrapText="1"/>
    </xf>
    <xf numFmtId="171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73" fillId="34" borderId="20" xfId="0" applyFont="1" applyFill="1" applyBorder="1" applyAlignment="1">
      <alignment/>
    </xf>
    <xf numFmtId="0" fontId="73" fillId="34" borderId="2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71" fillId="34" borderId="26" xfId="0" applyFont="1" applyFill="1" applyBorder="1" applyAlignment="1">
      <alignment horizontal="center" vertical="center"/>
    </xf>
    <xf numFmtId="0" fontId="71" fillId="34" borderId="26" xfId="0" applyNumberFormat="1" applyFont="1" applyFill="1" applyBorder="1" applyAlignment="1">
      <alignment horizontal="center" vertical="center" wrapText="1"/>
    </xf>
    <xf numFmtId="171" fontId="71" fillId="34" borderId="26" xfId="0" applyNumberFormat="1" applyFont="1" applyFill="1" applyBorder="1" applyAlignment="1">
      <alignment horizontal="center" vertical="center" wrapText="1"/>
    </xf>
    <xf numFmtId="9" fontId="71" fillId="34" borderId="26" xfId="56" applyNumberFormat="1" applyFont="1" applyFill="1" applyBorder="1" applyAlignment="1">
      <alignment horizontal="center" vertical="center" wrapText="1"/>
    </xf>
    <xf numFmtId="171" fontId="71" fillId="34" borderId="26" xfId="56" applyNumberFormat="1" applyFont="1" applyFill="1" applyBorder="1" applyAlignment="1">
      <alignment horizontal="center" vertical="center" wrapText="1"/>
    </xf>
    <xf numFmtId="178" fontId="71" fillId="34" borderId="26" xfId="56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right" vertical="center"/>
    </xf>
    <xf numFmtId="0" fontId="15" fillId="0" borderId="34" xfId="0" applyNumberFormat="1" applyFont="1" applyBorder="1" applyAlignment="1">
      <alignment horizontal="center" vertical="center" wrapText="1"/>
    </xf>
    <xf numFmtId="171" fontId="15" fillId="0" borderId="34" xfId="0" applyNumberFormat="1" applyFont="1" applyFill="1" applyBorder="1" applyAlignment="1">
      <alignment vertical="center"/>
    </xf>
    <xf numFmtId="9" fontId="15" fillId="0" borderId="34" xfId="56" applyFont="1" applyFill="1" applyBorder="1" applyAlignment="1">
      <alignment horizontal="center" vertical="center"/>
    </xf>
    <xf numFmtId="9" fontId="15" fillId="0" borderId="31" xfId="56" applyFont="1" applyFill="1" applyBorder="1" applyAlignment="1">
      <alignment horizontal="center" vertical="center"/>
    </xf>
    <xf numFmtId="171" fontId="15" fillId="39" borderId="0" xfId="0" applyNumberFormat="1" applyFont="1" applyFill="1" applyBorder="1" applyAlignment="1">
      <alignment vertical="center"/>
    </xf>
    <xf numFmtId="9" fontId="15" fillId="39" borderId="0" xfId="56" applyNumberFormat="1" applyFont="1" applyFill="1" applyBorder="1" applyAlignment="1">
      <alignment horizontal="center" vertical="center"/>
    </xf>
    <xf numFmtId="178" fontId="15" fillId="39" borderId="28" xfId="56" applyNumberFormat="1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14" fillId="0" borderId="27" xfId="0" applyFont="1" applyBorder="1" applyAlignment="1">
      <alignment horizontal="right" vertical="center"/>
    </xf>
    <xf numFmtId="0" fontId="14" fillId="0" borderId="0" xfId="0" applyNumberFormat="1" applyFont="1" applyBorder="1" applyAlignment="1">
      <alignment vertical="center" wrapText="1"/>
    </xf>
    <xf numFmtId="171" fontId="14" fillId="0" borderId="0" xfId="0" applyNumberFormat="1" applyFont="1" applyFill="1" applyBorder="1" applyAlignment="1">
      <alignment vertical="center"/>
    </xf>
    <xf numFmtId="9" fontId="14" fillId="0" borderId="0" xfId="56" applyNumberFormat="1" applyFont="1" applyFill="1" applyBorder="1" applyAlignment="1">
      <alignment horizontal="center" vertical="center"/>
    </xf>
    <xf numFmtId="171" fontId="14" fillId="0" borderId="0" xfId="56" applyNumberFormat="1" applyFont="1" applyFill="1" applyBorder="1" applyAlignment="1">
      <alignment horizontal="center" vertical="center"/>
    </xf>
    <xf numFmtId="178" fontId="14" fillId="0" borderId="28" xfId="56" applyNumberFormat="1" applyFont="1" applyBorder="1" applyAlignment="1">
      <alignment horizontal="center" vertical="center"/>
    </xf>
    <xf numFmtId="171" fontId="74" fillId="39" borderId="0" xfId="0" applyNumberFormat="1" applyFont="1" applyFill="1" applyBorder="1" applyAlignment="1">
      <alignment vertical="center"/>
    </xf>
    <xf numFmtId="9" fontId="74" fillId="39" borderId="0" xfId="56" applyNumberFormat="1" applyFont="1" applyFill="1" applyBorder="1" applyAlignment="1">
      <alignment horizontal="center" vertical="center"/>
    </xf>
    <xf numFmtId="178" fontId="74" fillId="39" borderId="28" xfId="56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9" fontId="14" fillId="0" borderId="0" xfId="56" applyFont="1" applyFill="1" applyBorder="1" applyAlignment="1">
      <alignment horizontal="center" vertical="center"/>
    </xf>
    <xf numFmtId="4" fontId="14" fillId="0" borderId="27" xfId="0" applyNumberFormat="1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4" fillId="0" borderId="19" xfId="0" applyNumberFormat="1" applyFont="1" applyBorder="1" applyAlignment="1">
      <alignment vertical="center" wrapText="1"/>
    </xf>
    <xf numFmtId="171" fontId="14" fillId="0" borderId="19" xfId="0" applyNumberFormat="1" applyFont="1" applyFill="1" applyBorder="1" applyAlignment="1">
      <alignment vertical="center"/>
    </xf>
    <xf numFmtId="9" fontId="14" fillId="0" borderId="19" xfId="56" applyNumberFormat="1" applyFont="1" applyFill="1" applyBorder="1" applyAlignment="1">
      <alignment horizontal="center" vertical="center"/>
    </xf>
    <xf numFmtId="9" fontId="14" fillId="0" borderId="19" xfId="56" applyFont="1" applyFill="1" applyBorder="1" applyAlignment="1">
      <alignment horizontal="center" vertical="center"/>
    </xf>
    <xf numFmtId="171" fontId="14" fillId="0" borderId="19" xfId="56" applyNumberFormat="1" applyFont="1" applyFill="1" applyBorder="1" applyAlignment="1">
      <alignment horizontal="center" vertical="center"/>
    </xf>
    <xf numFmtId="178" fontId="14" fillId="0" borderId="15" xfId="56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NumberFormat="1" applyFont="1" applyAlignment="1">
      <alignment vertical="center" wrapText="1"/>
    </xf>
    <xf numFmtId="9" fontId="14" fillId="0" borderId="0" xfId="56" applyNumberFormat="1" applyFont="1" applyAlignment="1">
      <alignment horizontal="center" vertical="center"/>
    </xf>
    <xf numFmtId="171" fontId="14" fillId="0" borderId="0" xfId="56" applyNumberFormat="1" applyFont="1" applyAlignment="1">
      <alignment horizontal="center" vertical="center"/>
    </xf>
    <xf numFmtId="0" fontId="15" fillId="39" borderId="27" xfId="0" applyFont="1" applyFill="1" applyBorder="1" applyAlignment="1">
      <alignment horizontal="center" vertical="center"/>
    </xf>
    <xf numFmtId="0" fontId="15" fillId="39" borderId="0" xfId="0" applyNumberFormat="1" applyFont="1" applyFill="1" applyBorder="1" applyAlignment="1">
      <alignment horizontal="center" vertical="center" wrapText="1"/>
    </xf>
    <xf numFmtId="0" fontId="74" fillId="39" borderId="27" xfId="0" applyFont="1" applyFill="1" applyBorder="1" applyAlignment="1">
      <alignment horizontal="center" vertical="center"/>
    </xf>
    <xf numFmtId="0" fontId="74" fillId="39" borderId="0" xfId="0" applyNumberFormat="1" applyFont="1" applyFill="1" applyBorder="1" applyAlignment="1">
      <alignment horizontal="center" vertical="center" wrapText="1"/>
    </xf>
    <xf numFmtId="0" fontId="75" fillId="39" borderId="22" xfId="0" applyFont="1" applyFill="1" applyBorder="1" applyAlignment="1">
      <alignment horizontal="center"/>
    </xf>
    <xf numFmtId="0" fontId="75" fillId="39" borderId="35" xfId="0" applyFont="1" applyFill="1" applyBorder="1" applyAlignment="1">
      <alignment/>
    </xf>
    <xf numFmtId="171" fontId="75" fillId="39" borderId="35" xfId="0" applyNumberFormat="1" applyFont="1" applyFill="1" applyBorder="1" applyAlignment="1">
      <alignment/>
    </xf>
    <xf numFmtId="171" fontId="75" fillId="39" borderId="23" xfId="0" applyNumberFormat="1" applyFont="1" applyFill="1" applyBorder="1" applyAlignment="1">
      <alignment/>
    </xf>
    <xf numFmtId="0" fontId="14" fillId="0" borderId="0" xfId="0" applyFont="1" applyAlignment="1">
      <alignment/>
    </xf>
    <xf numFmtId="10" fontId="14" fillId="0" borderId="0" xfId="56" applyNumberFormat="1" applyFont="1" applyAlignment="1">
      <alignment/>
    </xf>
    <xf numFmtId="0" fontId="71" fillId="34" borderId="20" xfId="0" applyFont="1" applyFill="1" applyBorder="1" applyAlignment="1">
      <alignment horizontal="center"/>
    </xf>
    <xf numFmtId="10" fontId="71" fillId="34" borderId="20" xfId="56" applyNumberFormat="1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10" fontId="14" fillId="0" borderId="38" xfId="56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0" xfId="0" applyFont="1" applyBorder="1" applyAlignment="1">
      <alignment/>
    </xf>
    <xf numFmtId="171" fontId="15" fillId="0" borderId="0" xfId="0" applyNumberFormat="1" applyFont="1" applyBorder="1" applyAlignment="1">
      <alignment/>
    </xf>
    <xf numFmtId="10" fontId="15" fillId="0" borderId="13" xfId="56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71" fontId="14" fillId="0" borderId="0" xfId="0" applyNumberFormat="1" applyFont="1" applyBorder="1" applyAlignment="1">
      <alignment/>
    </xf>
    <xf numFmtId="10" fontId="14" fillId="0" borderId="13" xfId="56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76" fillId="34" borderId="18" xfId="0" applyFont="1" applyFill="1" applyBorder="1" applyAlignment="1">
      <alignment horizontal="center"/>
    </xf>
    <xf numFmtId="0" fontId="77" fillId="34" borderId="15" xfId="0" applyFont="1" applyFill="1" applyBorder="1" applyAlignment="1">
      <alignment/>
    </xf>
    <xf numFmtId="4" fontId="78" fillId="34" borderId="15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71" fillId="34" borderId="33" xfId="0" applyFont="1" applyFill="1" applyBorder="1" applyAlignment="1">
      <alignment horizontal="center" vertical="center" wrapText="1"/>
    </xf>
    <xf numFmtId="0" fontId="71" fillId="34" borderId="24" xfId="0" applyFont="1" applyFill="1" applyBorder="1" applyAlignment="1">
      <alignment vertical="center" wrapText="1"/>
    </xf>
    <xf numFmtId="0" fontId="71" fillId="34" borderId="34" xfId="0" applyFont="1" applyFill="1" applyBorder="1" applyAlignment="1">
      <alignment horizontal="center" vertical="center" wrapText="1"/>
    </xf>
    <xf numFmtId="4" fontId="71" fillId="34" borderId="34" xfId="0" applyNumberFormat="1" applyFont="1" applyFill="1" applyBorder="1" applyAlignment="1">
      <alignment horizontal="center" vertical="center" wrapText="1"/>
    </xf>
    <xf numFmtId="4" fontId="71" fillId="34" borderId="24" xfId="0" applyNumberFormat="1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vertical="center" wrapText="1"/>
    </xf>
    <xf numFmtId="4" fontId="15" fillId="39" borderId="40" xfId="0" applyNumberFormat="1" applyFont="1" applyFill="1" applyBorder="1" applyAlignment="1">
      <alignment horizontal="right" vertical="center" wrapText="1"/>
    </xf>
    <xf numFmtId="4" fontId="15" fillId="39" borderId="41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4" fontId="15" fillId="0" borderId="20" xfId="0" applyNumberFormat="1" applyFont="1" applyBorder="1" applyAlignment="1" applyProtection="1">
      <alignment horizontal="right" vertical="center" wrapText="1"/>
      <protection locked="0"/>
    </xf>
    <xf numFmtId="4" fontId="15" fillId="0" borderId="25" xfId="0" applyNumberFormat="1" applyFont="1" applyBorder="1" applyAlignment="1" applyProtection="1">
      <alignment horizontal="left" vertical="center" wrapText="1"/>
      <protection locked="0"/>
    </xf>
    <xf numFmtId="0" fontId="19" fillId="39" borderId="40" xfId="0" applyFont="1" applyFill="1" applyBorder="1" applyAlignment="1">
      <alignment vertical="center" wrapText="1"/>
    </xf>
    <xf numFmtId="0" fontId="14" fillId="39" borderId="40" xfId="0" applyFont="1" applyFill="1" applyBorder="1" applyAlignment="1">
      <alignment vertical="center" wrapText="1"/>
    </xf>
    <xf numFmtId="4" fontId="15" fillId="39" borderId="40" xfId="0" applyNumberFormat="1" applyFont="1" applyFill="1" applyBorder="1" applyAlignment="1" applyProtection="1">
      <alignment horizontal="right" vertical="center" wrapText="1"/>
      <protection locked="0"/>
    </xf>
    <xf numFmtId="4" fontId="15" fillId="39" borderId="41" xfId="0" applyNumberFormat="1" applyFont="1" applyFill="1" applyBorder="1" applyAlignment="1" applyProtection="1">
      <alignment horizontal="right" vertical="center" wrapText="1"/>
      <protection locked="0"/>
    </xf>
    <xf numFmtId="0" fontId="79" fillId="34" borderId="42" xfId="0" applyFont="1" applyFill="1" applyBorder="1" applyAlignment="1">
      <alignment horizontal="center" vertical="center" wrapText="1"/>
    </xf>
    <xf numFmtId="0" fontId="69" fillId="34" borderId="43" xfId="0" applyFont="1" applyFill="1" applyBorder="1" applyAlignment="1">
      <alignment horizontal="center" vertical="center" wrapText="1"/>
    </xf>
    <xf numFmtId="0" fontId="79" fillId="34" borderId="43" xfId="0" applyFont="1" applyFill="1" applyBorder="1" applyAlignment="1">
      <alignment vertical="center" wrapText="1"/>
    </xf>
    <xf numFmtId="4" fontId="69" fillId="34" borderId="43" xfId="0" applyNumberFormat="1" applyFont="1" applyFill="1" applyBorder="1" applyAlignment="1" applyProtection="1">
      <alignment horizontal="right" vertical="center" wrapText="1"/>
      <protection locked="0"/>
    </xf>
    <xf numFmtId="4" fontId="69" fillId="34" borderId="44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vertical="center" wrapText="1"/>
    </xf>
    <xf numFmtId="4" fontId="15" fillId="37" borderId="20" xfId="0" applyNumberFormat="1" applyFont="1" applyFill="1" applyBorder="1" applyAlignment="1">
      <alignment horizontal="right" vertical="center" wrapText="1"/>
    </xf>
    <xf numFmtId="4" fontId="15" fillId="37" borderId="25" xfId="0" applyNumberFormat="1" applyFont="1" applyFill="1" applyBorder="1" applyAlignment="1">
      <alignment horizontal="right" vertical="center" wrapText="1"/>
    </xf>
    <xf numFmtId="4" fontId="15" fillId="37" borderId="20" xfId="0" applyNumberFormat="1" applyFont="1" applyFill="1" applyBorder="1" applyAlignment="1" applyProtection="1">
      <alignment horizontal="right" vertical="center" wrapText="1"/>
      <protection locked="0"/>
    </xf>
    <xf numFmtId="4" fontId="15" fillId="37" borderId="25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justify" vertical="center" wrapText="1"/>
    </xf>
    <xf numFmtId="4" fontId="14" fillId="0" borderId="0" xfId="0" applyNumberFormat="1" applyFont="1" applyAlignment="1">
      <alignment vertical="center" wrapText="1"/>
    </xf>
    <xf numFmtId="171" fontId="14" fillId="0" borderId="0" xfId="0" applyNumberFormat="1" applyFont="1" applyBorder="1" applyAlignment="1">
      <alignment vertical="center" wrapText="1"/>
    </xf>
    <xf numFmtId="4" fontId="14" fillId="35" borderId="25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0" xfId="0" applyNumberFormat="1" applyFont="1" applyBorder="1" applyAlignment="1">
      <alignment vertical="center" wrapText="1"/>
    </xf>
    <xf numFmtId="4" fontId="15" fillId="0" borderId="20" xfId="0" applyNumberFormat="1" applyFont="1" applyFill="1" applyBorder="1" applyAlignment="1">
      <alignment vertical="center" wrapText="1"/>
    </xf>
    <xf numFmtId="1" fontId="14" fillId="0" borderId="29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justify" vertical="center" wrapText="1"/>
    </xf>
    <xf numFmtId="4" fontId="14" fillId="0" borderId="25" xfId="0" applyNumberFormat="1" applyFont="1" applyFill="1" applyBorder="1" applyAlignment="1">
      <alignment horizontal="right" vertical="center" wrapText="1"/>
    </xf>
    <xf numFmtId="0" fontId="15" fillId="0" borderId="45" xfId="0" applyFont="1" applyFill="1" applyBorder="1" applyAlignment="1">
      <alignment horizontal="justify" vertical="center" wrapText="1"/>
    </xf>
    <xf numFmtId="1" fontId="14" fillId="35" borderId="29" xfId="0" applyNumberFormat="1" applyFont="1" applyFill="1" applyBorder="1" applyAlignment="1">
      <alignment horizontal="center" vertical="center" wrapText="1"/>
    </xf>
    <xf numFmtId="49" fontId="14" fillId="35" borderId="29" xfId="0" applyNumberFormat="1" applyFont="1" applyFill="1" applyBorder="1" applyAlignment="1">
      <alignment horizontal="center" vertical="center" wrapText="1"/>
    </xf>
    <xf numFmtId="0" fontId="14" fillId="35" borderId="22" xfId="0" applyNumberFormat="1" applyFont="1" applyFill="1" applyBorder="1" applyAlignment="1">
      <alignment horizontal="justify" vertical="center" wrapText="1"/>
    </xf>
    <xf numFmtId="171" fontId="14" fillId="35" borderId="0" xfId="0" applyNumberFormat="1" applyFont="1" applyFill="1" applyBorder="1" applyAlignment="1">
      <alignment vertical="center" wrapText="1"/>
    </xf>
    <xf numFmtId="0" fontId="14" fillId="35" borderId="0" xfId="0" applyFont="1" applyFill="1" applyAlignment="1">
      <alignment vertical="center" wrapText="1"/>
    </xf>
    <xf numFmtId="4" fontId="15" fillId="35" borderId="2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45" xfId="0" applyFont="1" applyFill="1" applyBorder="1" applyAlignment="1">
      <alignment horizontal="justify" vertical="center" wrapText="1"/>
    </xf>
    <xf numFmtId="0" fontId="14" fillId="35" borderId="20" xfId="0" applyFont="1" applyFill="1" applyBorder="1" applyAlignment="1">
      <alignment horizontal="left" vertical="center" wrapText="1"/>
    </xf>
    <xf numFmtId="171" fontId="14" fillId="35" borderId="0" xfId="0" applyNumberFormat="1" applyFont="1" applyFill="1" applyAlignment="1">
      <alignment vertical="center" wrapText="1"/>
    </xf>
    <xf numFmtId="0" fontId="15" fillId="35" borderId="12" xfId="0" applyFont="1" applyFill="1" applyBorder="1" applyAlignment="1">
      <alignment horizontal="justify" vertical="center" wrapText="1"/>
    </xf>
    <xf numFmtId="0" fontId="14" fillId="35" borderId="20" xfId="0" applyFont="1" applyFill="1" applyBorder="1" applyAlignment="1" applyProtection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justify" vertical="center" wrapText="1"/>
    </xf>
    <xf numFmtId="4" fontId="14" fillId="0" borderId="20" xfId="0" applyNumberFormat="1" applyFont="1" applyBorder="1" applyAlignment="1">
      <alignment horizontal="right" vertical="center" wrapText="1"/>
    </xf>
    <xf numFmtId="4" fontId="14" fillId="35" borderId="46" xfId="0" applyNumberFormat="1" applyFont="1" applyFill="1" applyBorder="1" applyAlignment="1" applyProtection="1">
      <alignment vertical="center" wrapText="1"/>
      <protection/>
    </xf>
    <xf numFmtId="4" fontId="71" fillId="34" borderId="26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justify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71" fontId="14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Alignment="1">
      <alignment horizontal="justify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35" borderId="20" xfId="0" applyFont="1" applyFill="1" applyBorder="1" applyAlignment="1" applyProtection="1">
      <alignment horizontal="left" vertical="center" wrapText="1"/>
      <protection/>
    </xf>
    <xf numFmtId="49" fontId="72" fillId="0" borderId="22" xfId="0" applyNumberFormat="1" applyFont="1" applyBorder="1" applyAlignment="1" applyProtection="1">
      <alignment horizontal="left" vertical="center" wrapText="1"/>
      <protection locked="0"/>
    </xf>
    <xf numFmtId="171" fontId="15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171" fontId="17" fillId="0" borderId="0" xfId="0" applyNumberFormat="1" applyFont="1" applyFill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68" fillId="34" borderId="20" xfId="0" applyFont="1" applyFill="1" applyBorder="1" applyAlignment="1">
      <alignment vertical="center" wrapText="1"/>
    </xf>
    <xf numFmtId="4" fontId="68" fillId="34" borderId="20" xfId="0" applyNumberFormat="1" applyFont="1" applyFill="1" applyBorder="1" applyAlignment="1">
      <alignment vertical="center" wrapText="1"/>
    </xf>
    <xf numFmtId="10" fontId="68" fillId="34" borderId="20" xfId="0" applyNumberFormat="1" applyFont="1" applyFill="1" applyBorder="1" applyAlignment="1">
      <alignment vertical="center" wrapText="1"/>
    </xf>
    <xf numFmtId="49" fontId="14" fillId="39" borderId="20" xfId="0" applyNumberFormat="1" applyFont="1" applyFill="1" applyBorder="1" applyAlignment="1">
      <alignment horizontal="justify" vertical="center" wrapText="1"/>
    </xf>
    <xf numFmtId="171" fontId="74" fillId="0" borderId="0" xfId="0" applyNumberFormat="1" applyFont="1" applyAlignment="1">
      <alignment vertical="center"/>
    </xf>
    <xf numFmtId="0" fontId="68" fillId="34" borderId="22" xfId="0" applyFont="1" applyFill="1" applyBorder="1" applyAlignment="1">
      <alignment horizontal="center" vertical="center"/>
    </xf>
    <xf numFmtId="0" fontId="68" fillId="34" borderId="23" xfId="0" applyFont="1" applyFill="1" applyBorder="1" applyAlignment="1">
      <alignment horizontal="center" vertical="center"/>
    </xf>
    <xf numFmtId="4" fontId="16" fillId="33" borderId="47" xfId="0" applyNumberFormat="1" applyFont="1" applyFill="1" applyBorder="1" applyAlignment="1">
      <alignment horizontal="center" vertical="center" wrapText="1"/>
    </xf>
    <xf numFmtId="4" fontId="16" fillId="33" borderId="29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4" fontId="17" fillId="35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68" fillId="34" borderId="16" xfId="0" applyNumberFormat="1" applyFont="1" applyFill="1" applyBorder="1" applyAlignment="1">
      <alignment horizontal="center" vertical="center" wrapText="1"/>
    </xf>
    <xf numFmtId="49" fontId="68" fillId="34" borderId="18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49" fontId="69" fillId="34" borderId="16" xfId="0" applyNumberFormat="1" applyFont="1" applyFill="1" applyBorder="1" applyAlignment="1">
      <alignment horizontal="center" vertical="center"/>
    </xf>
    <xf numFmtId="49" fontId="69" fillId="34" borderId="18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68" fillId="34" borderId="30" xfId="0" applyNumberFormat="1" applyFont="1" applyFill="1" applyBorder="1" applyAlignment="1">
      <alignment horizontal="center" vertical="center" wrapText="1"/>
    </xf>
    <xf numFmtId="49" fontId="68" fillId="34" borderId="15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71" fillId="34" borderId="2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76" fillId="34" borderId="16" xfId="0" applyFont="1" applyFill="1" applyBorder="1" applyAlignment="1">
      <alignment horizontal="center"/>
    </xf>
    <xf numFmtId="0" fontId="76" fillId="34" borderId="18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8" fillId="34" borderId="16" xfId="0" applyFont="1" applyFill="1" applyBorder="1" applyAlignment="1">
      <alignment wrapText="1"/>
    </xf>
    <xf numFmtId="0" fontId="80" fillId="34" borderId="18" xfId="0" applyFont="1" applyFill="1" applyBorder="1" applyAlignment="1">
      <alignment wrapText="1"/>
    </xf>
    <xf numFmtId="0" fontId="77" fillId="34" borderId="16" xfId="0" applyFont="1" applyFill="1" applyBorder="1" applyAlignment="1">
      <alignment/>
    </xf>
    <xf numFmtId="0" fontId="77" fillId="34" borderId="18" xfId="0" applyFont="1" applyFill="1" applyBorder="1" applyAlignment="1">
      <alignment/>
    </xf>
    <xf numFmtId="0" fontId="0" fillId="0" borderId="34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71" fillId="34" borderId="24" xfId="0" applyFont="1" applyFill="1" applyBorder="1" applyAlignment="1">
      <alignment horizontal="center" vertical="center" wrapText="1"/>
    </xf>
    <xf numFmtId="0" fontId="71" fillId="34" borderId="32" xfId="0" applyFont="1" applyFill="1" applyBorder="1" applyAlignment="1">
      <alignment horizontal="center" vertical="center" wrapText="1"/>
    </xf>
    <xf numFmtId="4" fontId="71" fillId="34" borderId="24" xfId="0" applyNumberFormat="1" applyFont="1" applyFill="1" applyBorder="1" applyAlignment="1">
      <alignment horizontal="center" vertical="center" wrapText="1"/>
    </xf>
    <xf numFmtId="4" fontId="71" fillId="34" borderId="32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71" fillId="34" borderId="48" xfId="0" applyFont="1" applyFill="1" applyBorder="1" applyAlignment="1">
      <alignment horizontal="center" vertical="center" wrapText="1"/>
    </xf>
    <xf numFmtId="0" fontId="71" fillId="34" borderId="49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horizontal="justify" vertical="center" wrapText="1"/>
    </xf>
    <xf numFmtId="0" fontId="14" fillId="40" borderId="17" xfId="0" applyFont="1" applyFill="1" applyBorder="1" applyAlignment="1">
      <alignment horizontal="justify" vertical="center" wrapText="1"/>
    </xf>
    <xf numFmtId="0" fontId="14" fillId="40" borderId="18" xfId="0" applyFont="1" applyFill="1" applyBorder="1" applyAlignment="1">
      <alignment horizontal="justify" vertical="center" wrapText="1"/>
    </xf>
    <xf numFmtId="4" fontId="17" fillId="0" borderId="20" xfId="0" applyNumberFormat="1" applyFont="1" applyBorder="1" applyAlignment="1">
      <alignment horizontal="right" vertical="center" wrapText="1"/>
    </xf>
    <xf numFmtId="0" fontId="17" fillId="0" borderId="20" xfId="0" applyFont="1" applyBorder="1" applyAlignment="1">
      <alignment horizontal="justify" vertical="center" wrapText="1"/>
    </xf>
    <xf numFmtId="4" fontId="68" fillId="34" borderId="20" xfId="0" applyNumberFormat="1" applyFont="1" applyFill="1" applyBorder="1" applyAlignment="1">
      <alignment horizontal="right" vertical="center" wrapText="1"/>
    </xf>
    <xf numFmtId="0" fontId="68" fillId="34" borderId="20" xfId="0" applyFont="1" applyFill="1" applyBorder="1" applyAlignment="1">
      <alignment horizontal="center" vertical="center" wrapText="1"/>
    </xf>
    <xf numFmtId="0" fontId="68" fillId="34" borderId="22" xfId="0" applyFont="1" applyFill="1" applyBorder="1" applyAlignment="1">
      <alignment horizontal="left" vertical="center" wrapText="1"/>
    </xf>
    <xf numFmtId="0" fontId="68" fillId="34" borderId="35" xfId="0" applyFont="1" applyFill="1" applyBorder="1" applyAlignment="1">
      <alignment horizontal="left" vertical="center" wrapText="1"/>
    </xf>
    <xf numFmtId="0" fontId="68" fillId="34" borderId="2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78" fillId="41" borderId="0" xfId="0" applyFont="1" applyFill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123825</xdr:rowOff>
    </xdr:from>
    <xdr:to>
      <xdr:col>3</xdr:col>
      <xdr:colOff>533400</xdr:colOff>
      <xdr:row>2</xdr:row>
      <xdr:rowOff>190500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1885950</xdr:colOff>
      <xdr:row>0</xdr:row>
      <xdr:rowOff>180975</xdr:rowOff>
    </xdr:from>
    <xdr:to>
      <xdr:col>7</xdr:col>
      <xdr:colOff>1181100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8097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838200</xdr:colOff>
      <xdr:row>0</xdr:row>
      <xdr:rowOff>76200</xdr:rowOff>
    </xdr:from>
    <xdr:to>
      <xdr:col>5</xdr:col>
      <xdr:colOff>866775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76200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2686050</xdr:colOff>
      <xdr:row>0</xdr:row>
      <xdr:rowOff>57150</xdr:rowOff>
    </xdr:from>
    <xdr:to>
      <xdr:col>3</xdr:col>
      <xdr:colOff>4124325</xdr:colOff>
      <xdr:row>2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57150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2362200</xdr:colOff>
      <xdr:row>0</xdr:row>
      <xdr:rowOff>76200</xdr:rowOff>
    </xdr:from>
    <xdr:to>
      <xdr:col>3</xdr:col>
      <xdr:colOff>3800475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76200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2219325</xdr:colOff>
      <xdr:row>0</xdr:row>
      <xdr:rowOff>123825</xdr:rowOff>
    </xdr:from>
    <xdr:to>
      <xdr:col>3</xdr:col>
      <xdr:colOff>3657600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2382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1724025</xdr:colOff>
      <xdr:row>0</xdr:row>
      <xdr:rowOff>95250</xdr:rowOff>
    </xdr:from>
    <xdr:to>
      <xdr:col>4</xdr:col>
      <xdr:colOff>3162300</xdr:colOff>
      <xdr:row>2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95250"/>
          <a:ext cx="1438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114300</xdr:rowOff>
    </xdr:from>
    <xdr:to>
      <xdr:col>6</xdr:col>
      <xdr:colOff>933450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114300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1019175</xdr:colOff>
      <xdr:row>0</xdr:row>
      <xdr:rowOff>209550</xdr:rowOff>
    </xdr:from>
    <xdr:to>
      <xdr:col>3</xdr:col>
      <xdr:colOff>828675</xdr:colOff>
      <xdr:row>2</xdr:row>
      <xdr:rowOff>190500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209550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1</xdr:row>
      <xdr:rowOff>38100</xdr:rowOff>
    </xdr:from>
    <xdr:to>
      <xdr:col>5</xdr:col>
      <xdr:colOff>647700</xdr:colOff>
      <xdr:row>3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3812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123825</xdr:rowOff>
    </xdr:from>
    <xdr:to>
      <xdr:col>5</xdr:col>
      <xdr:colOff>1552575</xdr:colOff>
      <xdr:row>2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23825"/>
          <a:ext cx="1438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mora\CONFIG~1\Temp\A&#209;O%202011\PRESUPUESTOS%202011\REBECA\A&#209;O%202010\CONTROL%20DE%20PRESUPUESTO\PRESUPUESTO%20EXTRAORDINARIO%201-2010\PRESUPUESTO%20EXTRAORDINARIO%202010%20al%2014-04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Prog-I Detalle"/>
      <sheetName val="Prog-II Detalle"/>
      <sheetName val="Prog-III Detalle"/>
      <sheetName val="Prog-IV Detalle"/>
      <sheetName val="Gral y X Prog."/>
      <sheetName val="Eg. X Partida"/>
      <sheetName val="Gral. de Egresos"/>
      <sheetName val="Prog. X Partida"/>
      <sheetName val="Origen y Apli"/>
      <sheetName val="Just. Ingresos"/>
      <sheetName val="JUSTIFICACION EGRESOS"/>
      <sheetName val="CUADRO Nº5"/>
      <sheetName val="Indice"/>
    </sheetNames>
    <sheetDataSet>
      <sheetData sheetId="7">
        <row r="2">
          <cell r="A2" t="str">
            <v>MUNICIPALIDAD DE SANTA 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9"/>
  <sheetViews>
    <sheetView showGridLines="0" tabSelected="1" zoomScale="110" zoomScaleNormal="110" zoomScalePageLayoutView="0" workbookViewId="0" topLeftCell="A1">
      <selection activeCell="F14" sqref="F14:K14"/>
    </sheetView>
  </sheetViews>
  <sheetFormatPr defaultColWidth="11.421875" defaultRowHeight="12.75"/>
  <cols>
    <col min="1" max="1" width="25.00390625" style="41" customWidth="1"/>
    <col min="2" max="2" width="58.7109375" style="41" customWidth="1"/>
    <col min="3" max="3" width="19.57421875" style="41" customWidth="1"/>
    <col min="4" max="4" width="10.8515625" style="41" customWidth="1"/>
    <col min="5" max="5" width="2.57421875" style="41" customWidth="1"/>
    <col min="6" max="6" width="17.8515625" style="41" customWidth="1"/>
    <col min="7" max="7" width="15.8515625" style="41" customWidth="1"/>
    <col min="8" max="9" width="11.421875" style="41" customWidth="1"/>
    <col min="10" max="10" width="11.7109375" style="41" bestFit="1" customWidth="1"/>
    <col min="11" max="16384" width="11.421875" style="41" customWidth="1"/>
  </cols>
  <sheetData>
    <row r="1" spans="1:6" ht="18.75">
      <c r="A1" s="301" t="s">
        <v>12</v>
      </c>
      <c r="B1" s="301"/>
      <c r="C1" s="301"/>
      <c r="D1" s="301"/>
      <c r="F1" s="42"/>
    </row>
    <row r="2" spans="1:6" ht="18.75">
      <c r="A2" s="301" t="s">
        <v>123</v>
      </c>
      <c r="B2" s="301"/>
      <c r="C2" s="301"/>
      <c r="D2" s="301"/>
      <c r="F2" s="42"/>
    </row>
    <row r="3" spans="1:6" ht="18.75">
      <c r="A3" s="301" t="s">
        <v>9</v>
      </c>
      <c r="B3" s="301"/>
      <c r="C3" s="301"/>
      <c r="D3" s="301"/>
      <c r="F3" s="42"/>
    </row>
    <row r="4" spans="1:6" ht="15">
      <c r="A4" s="40"/>
      <c r="B4" s="40"/>
      <c r="C4" s="43"/>
      <c r="F4" s="297" t="s">
        <v>74</v>
      </c>
    </row>
    <row r="5" spans="1:6" ht="15.75" customHeight="1">
      <c r="A5" s="44" t="s">
        <v>75</v>
      </c>
      <c r="B5" s="44" t="s">
        <v>10</v>
      </c>
      <c r="C5" s="45" t="s">
        <v>76</v>
      </c>
      <c r="D5" s="44" t="s">
        <v>27</v>
      </c>
      <c r="F5" s="298"/>
    </row>
    <row r="6" spans="1:6" ht="19.5" customHeight="1">
      <c r="A6" s="46" t="s">
        <v>130</v>
      </c>
      <c r="B6" s="47" t="s">
        <v>33</v>
      </c>
      <c r="C6" s="48">
        <v>0</v>
      </c>
      <c r="D6" s="49">
        <f>+C6/$C$16</f>
        <v>0</v>
      </c>
      <c r="F6" s="50"/>
    </row>
    <row r="7" spans="1:6" ht="19.5" customHeight="1">
      <c r="A7" s="46" t="s">
        <v>111</v>
      </c>
      <c r="B7" s="47" t="s">
        <v>112</v>
      </c>
      <c r="C7" s="48">
        <f>+C8</f>
        <v>0</v>
      </c>
      <c r="D7" s="49">
        <f>+C7/$C$16</f>
        <v>0</v>
      </c>
      <c r="F7" s="50"/>
    </row>
    <row r="8" spans="1:6" ht="19.5" customHeight="1">
      <c r="A8" s="46" t="s">
        <v>113</v>
      </c>
      <c r="B8" s="47" t="s">
        <v>34</v>
      </c>
      <c r="C8" s="48">
        <f>+C9</f>
        <v>0</v>
      </c>
      <c r="D8" s="49">
        <f>+C8/$C$16</f>
        <v>0</v>
      </c>
      <c r="F8" s="50"/>
    </row>
    <row r="9" spans="1:6" ht="19.5" customHeight="1">
      <c r="A9" s="46" t="s">
        <v>114</v>
      </c>
      <c r="B9" s="47" t="s">
        <v>115</v>
      </c>
      <c r="C9" s="48">
        <f>+C10</f>
        <v>0</v>
      </c>
      <c r="D9" s="49">
        <f>+C9/$C$16</f>
        <v>0</v>
      </c>
      <c r="F9" s="50"/>
    </row>
    <row r="10" spans="1:6" ht="19.5" customHeight="1">
      <c r="A10" s="51" t="s">
        <v>116</v>
      </c>
      <c r="B10" s="52" t="s">
        <v>117</v>
      </c>
      <c r="C10" s="53"/>
      <c r="D10" s="49">
        <f>+C10/$C$16</f>
        <v>0</v>
      </c>
      <c r="F10" s="50"/>
    </row>
    <row r="11" spans="1:6" ht="15" customHeight="1">
      <c r="A11" s="54"/>
      <c r="B11" s="55"/>
      <c r="C11" s="53"/>
      <c r="D11" s="49"/>
      <c r="F11" s="50"/>
    </row>
    <row r="12" spans="1:6" ht="19.5" customHeight="1">
      <c r="A12" s="299" t="s">
        <v>77</v>
      </c>
      <c r="B12" s="300"/>
      <c r="C12" s="56">
        <f>+C6+C7</f>
        <v>0</v>
      </c>
      <c r="D12" s="49">
        <f>+C12/$C$16</f>
        <v>0</v>
      </c>
      <c r="F12" s="42"/>
    </row>
    <row r="13" spans="1:6" ht="19.5" customHeight="1">
      <c r="A13" s="47" t="s">
        <v>85</v>
      </c>
      <c r="B13" s="47" t="s">
        <v>86</v>
      </c>
      <c r="C13" s="56">
        <f>+C14+C15</f>
        <v>320000000</v>
      </c>
      <c r="D13" s="49">
        <f>+C13/C16</f>
        <v>1</v>
      </c>
      <c r="F13" s="42"/>
    </row>
    <row r="14" spans="1:11" ht="24.75" customHeight="1">
      <c r="A14" s="52" t="s">
        <v>78</v>
      </c>
      <c r="B14" s="52" t="s">
        <v>132</v>
      </c>
      <c r="C14" s="48">
        <v>0</v>
      </c>
      <c r="D14" s="49">
        <f>+C14/$C$16</f>
        <v>0</v>
      </c>
      <c r="F14" s="302"/>
      <c r="G14" s="302"/>
      <c r="H14" s="302"/>
      <c r="I14" s="302"/>
      <c r="J14" s="302"/>
      <c r="K14" s="302"/>
    </row>
    <row r="15" spans="1:6" ht="19.5" customHeight="1">
      <c r="A15" s="52" t="s">
        <v>79</v>
      </c>
      <c r="B15" s="52" t="s">
        <v>131</v>
      </c>
      <c r="C15" s="48">
        <v>320000000</v>
      </c>
      <c r="D15" s="49">
        <f>+C15/$C$16</f>
        <v>1</v>
      </c>
      <c r="F15" s="42"/>
    </row>
    <row r="16" spans="1:6" ht="15">
      <c r="A16" s="295" t="s">
        <v>80</v>
      </c>
      <c r="B16" s="296"/>
      <c r="C16" s="45">
        <f>C12+C13</f>
        <v>320000000</v>
      </c>
      <c r="D16" s="57">
        <f>+C16/C16</f>
        <v>1</v>
      </c>
      <c r="F16" s="42"/>
    </row>
    <row r="19" ht="14.25">
      <c r="C19" s="58"/>
    </row>
  </sheetData>
  <sheetProtection/>
  <mergeCells count="7">
    <mergeCell ref="A16:B16"/>
    <mergeCell ref="F4:F5"/>
    <mergeCell ref="A12:B12"/>
    <mergeCell ref="A1:D1"/>
    <mergeCell ref="A2:D2"/>
    <mergeCell ref="A3:D3"/>
    <mergeCell ref="F14:K14"/>
  </mergeCells>
  <printOptions horizontalCentered="1"/>
  <pageMargins left="0.5" right="0.5" top="0.748031496062992" bottom="0.984251968503937" header="0" footer="0"/>
  <pageSetup horizontalDpi="600" verticalDpi="600" orientation="portrait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19"/>
  <sheetViews>
    <sheetView showGridLines="0" zoomScalePageLayoutView="0" workbookViewId="0" topLeftCell="A1">
      <selection activeCell="I6" sqref="I6"/>
    </sheetView>
  </sheetViews>
  <sheetFormatPr defaultColWidth="11.421875" defaultRowHeight="12.75"/>
  <cols>
    <col min="1" max="1" width="9.00390625" style="211" customWidth="1"/>
    <col min="2" max="2" width="46.8515625" style="60" customWidth="1"/>
    <col min="3" max="3" width="16.421875" style="60" customWidth="1"/>
    <col min="4" max="4" width="17.8515625" style="60" customWidth="1"/>
    <col min="5" max="5" width="15.7109375" style="60" customWidth="1"/>
    <col min="6" max="6" width="25.140625" style="60" customWidth="1"/>
    <col min="7" max="16384" width="11.421875" style="60" customWidth="1"/>
  </cols>
  <sheetData>
    <row r="1" spans="1:6" ht="19.5" customHeight="1">
      <c r="A1" s="339" t="s">
        <v>12</v>
      </c>
      <c r="B1" s="339"/>
      <c r="C1" s="339"/>
      <c r="D1" s="339"/>
      <c r="E1" s="339"/>
      <c r="F1" s="339"/>
    </row>
    <row r="2" spans="1:14" ht="19.5" customHeight="1">
      <c r="A2" s="315" t="s">
        <v>123</v>
      </c>
      <c r="B2" s="315"/>
      <c r="C2" s="315"/>
      <c r="D2" s="315"/>
      <c r="E2" s="315"/>
      <c r="F2" s="315"/>
      <c r="G2" s="210"/>
      <c r="H2" s="210"/>
      <c r="I2" s="210"/>
      <c r="J2" s="210"/>
      <c r="K2" s="210"/>
      <c r="L2" s="210"/>
      <c r="M2" s="210"/>
      <c r="N2" s="210"/>
    </row>
    <row r="3" spans="1:6" ht="19.5" customHeight="1">
      <c r="A3" s="339" t="s">
        <v>42</v>
      </c>
      <c r="B3" s="339"/>
      <c r="C3" s="339"/>
      <c r="D3" s="339"/>
      <c r="E3" s="339"/>
      <c r="F3" s="339"/>
    </row>
    <row r="4" spans="1:6" ht="27" customHeight="1">
      <c r="A4" s="339" t="s">
        <v>43</v>
      </c>
      <c r="B4" s="339"/>
      <c r="C4" s="339"/>
      <c r="D4" s="339"/>
      <c r="E4" s="339"/>
      <c r="F4" s="339"/>
    </row>
    <row r="5" ht="15.75" thickBot="1"/>
    <row r="6" spans="1:6" ht="60.75" thickBot="1">
      <c r="A6" s="212" t="s">
        <v>44</v>
      </c>
      <c r="B6" s="213" t="s">
        <v>45</v>
      </c>
      <c r="C6" s="214" t="s">
        <v>46</v>
      </c>
      <c r="D6" s="119" t="s">
        <v>47</v>
      </c>
      <c r="E6" s="215" t="s">
        <v>15</v>
      </c>
      <c r="F6" s="216" t="s">
        <v>48</v>
      </c>
    </row>
    <row r="7" spans="1:6" ht="12.75">
      <c r="A7" s="217">
        <v>6</v>
      </c>
      <c r="B7" s="218" t="s">
        <v>33</v>
      </c>
      <c r="C7" s="218"/>
      <c r="D7" s="218"/>
      <c r="E7" s="219">
        <f>+E9</f>
        <v>0</v>
      </c>
      <c r="F7" s="220"/>
    </row>
    <row r="8" spans="1:6" ht="25.5">
      <c r="A8" s="237">
        <v>6.01</v>
      </c>
      <c r="B8" s="238" t="s">
        <v>122</v>
      </c>
      <c r="C8" s="238"/>
      <c r="D8" s="238"/>
      <c r="E8" s="239"/>
      <c r="F8" s="240"/>
    </row>
    <row r="9" spans="1:6" ht="16.5" customHeight="1" thickBot="1">
      <c r="A9" s="221"/>
      <c r="B9" s="222"/>
      <c r="C9" s="223"/>
      <c r="D9" s="222"/>
      <c r="E9" s="224"/>
      <c r="F9" s="225"/>
    </row>
    <row r="10" spans="1:6" ht="21" customHeight="1">
      <c r="A10" s="217">
        <v>7</v>
      </c>
      <c r="B10" s="226" t="s">
        <v>34</v>
      </c>
      <c r="C10" s="227"/>
      <c r="D10" s="227"/>
      <c r="E10" s="228">
        <f>+E11</f>
        <v>0</v>
      </c>
      <c r="F10" s="229"/>
    </row>
    <row r="11" spans="1:6" ht="29.25" customHeight="1">
      <c r="A11" s="237" t="s">
        <v>98</v>
      </c>
      <c r="B11" s="238" t="s">
        <v>99</v>
      </c>
      <c r="C11" s="131"/>
      <c r="D11" s="131"/>
      <c r="E11" s="241">
        <f>+E12+E13</f>
        <v>0</v>
      </c>
      <c r="F11" s="242"/>
    </row>
    <row r="12" spans="1:6" ht="12.75">
      <c r="A12" s="221"/>
      <c r="B12" s="222"/>
      <c r="C12" s="222"/>
      <c r="D12" s="222"/>
      <c r="E12" s="224"/>
      <c r="F12" s="225"/>
    </row>
    <row r="13" spans="1:6" ht="12.75">
      <c r="A13" s="221"/>
      <c r="B13" s="222"/>
      <c r="C13" s="222"/>
      <c r="D13" s="222"/>
      <c r="E13" s="224"/>
      <c r="F13" s="225"/>
    </row>
    <row r="14" spans="1:6" s="235" customFormat="1" ht="18.75" customHeight="1" thickBot="1">
      <c r="A14" s="230"/>
      <c r="B14" s="231" t="s">
        <v>28</v>
      </c>
      <c r="C14" s="232"/>
      <c r="D14" s="232"/>
      <c r="E14" s="233">
        <f>E10+E7</f>
        <v>0</v>
      </c>
      <c r="F14" s="234"/>
    </row>
    <row r="16" ht="18" customHeight="1"/>
    <row r="17" spans="1:3" s="236" customFormat="1" ht="24.75" customHeight="1">
      <c r="A17" s="338" t="s">
        <v>49</v>
      </c>
      <c r="B17" s="338"/>
      <c r="C17" s="338"/>
    </row>
    <row r="18" spans="1:2" s="236" customFormat="1" ht="22.5" customHeight="1">
      <c r="A18" s="338" t="s">
        <v>125</v>
      </c>
      <c r="B18" s="338"/>
    </row>
    <row r="19" s="236" customFormat="1" ht="12.75">
      <c r="A19" s="209"/>
    </row>
    <row r="20" ht="11.25" customHeight="1"/>
  </sheetData>
  <sheetProtection/>
  <mergeCells count="6">
    <mergeCell ref="A18:B18"/>
    <mergeCell ref="A2:F2"/>
    <mergeCell ref="A1:F1"/>
    <mergeCell ref="A3:F3"/>
    <mergeCell ref="A4:F4"/>
    <mergeCell ref="A17:C17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scale="7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K21"/>
  <sheetViews>
    <sheetView showGridLines="0" zoomScalePageLayoutView="0" workbookViewId="0" topLeftCell="A1">
      <selection activeCell="I9" sqref="I9"/>
    </sheetView>
  </sheetViews>
  <sheetFormatPr defaultColWidth="11.421875" defaultRowHeight="12.75"/>
  <cols>
    <col min="1" max="1" width="23.57421875" style="60" customWidth="1"/>
    <col min="2" max="2" width="32.00390625" style="60" customWidth="1"/>
    <col min="3" max="3" width="21.28125" style="60" customWidth="1"/>
    <col min="4" max="4" width="9.00390625" style="60" customWidth="1"/>
    <col min="5" max="5" width="9.7109375" style="60" customWidth="1"/>
    <col min="6" max="6" width="7.7109375" style="60" customWidth="1"/>
    <col min="7" max="7" width="32.140625" style="60" customWidth="1"/>
    <col min="8" max="8" width="20.8515625" style="60" customWidth="1"/>
    <col min="9" max="9" width="23.8515625" style="169" customWidth="1"/>
    <col min="10" max="10" width="18.140625" style="60" bestFit="1" customWidth="1"/>
    <col min="11" max="11" width="12.7109375" style="60" bestFit="1" customWidth="1"/>
    <col min="12" max="16384" width="11.421875" style="60" customWidth="1"/>
  </cols>
  <sheetData>
    <row r="1" spans="1:8" ht="15">
      <c r="A1" s="340" t="str">
        <f>+'[1]Gral. de Egresos'!A2</f>
        <v>MUNICIPALIDAD DE SANTA ANA</v>
      </c>
      <c r="B1" s="340"/>
      <c r="C1" s="340"/>
      <c r="D1" s="340"/>
      <c r="E1" s="340"/>
      <c r="F1" s="340"/>
      <c r="G1" s="340"/>
      <c r="H1" s="340"/>
    </row>
    <row r="2" spans="1:8" ht="15">
      <c r="A2" s="340" t="s">
        <v>123</v>
      </c>
      <c r="B2" s="340"/>
      <c r="C2" s="340"/>
      <c r="D2" s="340"/>
      <c r="E2" s="340"/>
      <c r="F2" s="340"/>
      <c r="G2" s="340"/>
      <c r="H2" s="340"/>
    </row>
    <row r="3" spans="1:8" ht="15">
      <c r="A3" s="340" t="s">
        <v>58</v>
      </c>
      <c r="B3" s="340"/>
      <c r="C3" s="340"/>
      <c r="D3" s="340"/>
      <c r="E3" s="340"/>
      <c r="F3" s="340"/>
      <c r="G3" s="340"/>
      <c r="H3" s="340"/>
    </row>
    <row r="4" spans="1:8" ht="15">
      <c r="A4" s="340" t="s">
        <v>59</v>
      </c>
      <c r="B4" s="340"/>
      <c r="C4" s="340"/>
      <c r="D4" s="340"/>
      <c r="E4" s="340"/>
      <c r="F4" s="340"/>
      <c r="G4" s="340"/>
      <c r="H4" s="340"/>
    </row>
    <row r="5" spans="1:8" ht="13.5" thickBot="1">
      <c r="A5" s="133"/>
      <c r="B5" s="133"/>
      <c r="C5" s="243"/>
      <c r="D5" s="244"/>
      <c r="E5" s="245"/>
      <c r="F5" s="244"/>
      <c r="G5" s="133"/>
      <c r="H5" s="243"/>
    </row>
    <row r="6" spans="1:8" ht="12.75">
      <c r="A6" s="341" t="s">
        <v>61</v>
      </c>
      <c r="B6" s="341" t="s">
        <v>60</v>
      </c>
      <c r="C6" s="341" t="s">
        <v>15</v>
      </c>
      <c r="D6" s="343" t="s">
        <v>63</v>
      </c>
      <c r="E6" s="343" t="s">
        <v>64</v>
      </c>
      <c r="F6" s="343" t="s">
        <v>65</v>
      </c>
      <c r="G6" s="341" t="s">
        <v>62</v>
      </c>
      <c r="H6" s="346" t="s">
        <v>15</v>
      </c>
    </row>
    <row r="7" spans="1:8" ht="30.75" customHeight="1" thickBot="1">
      <c r="A7" s="342"/>
      <c r="B7" s="342"/>
      <c r="C7" s="342"/>
      <c r="D7" s="344"/>
      <c r="E7" s="344"/>
      <c r="F7" s="344"/>
      <c r="G7" s="342"/>
      <c r="H7" s="347"/>
    </row>
    <row r="8" spans="1:10" ht="30.75" customHeight="1">
      <c r="A8" s="247" t="s">
        <v>79</v>
      </c>
      <c r="B8" s="281" t="s">
        <v>131</v>
      </c>
      <c r="C8" s="252">
        <f>+C9+C10</f>
        <v>320000000</v>
      </c>
      <c r="D8" s="253"/>
      <c r="E8" s="246"/>
      <c r="F8" s="246"/>
      <c r="G8" s="254"/>
      <c r="H8" s="255"/>
      <c r="J8" s="248"/>
    </row>
    <row r="9" spans="1:9" ht="30" customHeight="1">
      <c r="A9" s="256"/>
      <c r="B9" s="282" t="s">
        <v>97</v>
      </c>
      <c r="C9" s="262">
        <v>68718134.08</v>
      </c>
      <c r="D9" s="257" t="s">
        <v>84</v>
      </c>
      <c r="E9" s="258" t="s">
        <v>88</v>
      </c>
      <c r="F9" s="258"/>
      <c r="G9" s="259" t="s">
        <v>134</v>
      </c>
      <c r="H9" s="263">
        <f>+C9</f>
        <v>68718134.08</v>
      </c>
      <c r="I9" s="249"/>
    </row>
    <row r="10" spans="1:10" s="261" customFormat="1" ht="21" customHeight="1">
      <c r="A10" s="267"/>
      <c r="B10" s="282" t="s">
        <v>109</v>
      </c>
      <c r="C10" s="262">
        <v>251281865.92</v>
      </c>
      <c r="D10" s="268" t="s">
        <v>84</v>
      </c>
      <c r="E10" s="269" t="s">
        <v>88</v>
      </c>
      <c r="F10" s="269"/>
      <c r="G10" s="265" t="s">
        <v>110</v>
      </c>
      <c r="H10" s="250">
        <f>+C10</f>
        <v>251281865.92</v>
      </c>
      <c r="I10" s="260">
        <f>+C10-H10</f>
        <v>0</v>
      </c>
      <c r="J10" s="266"/>
    </row>
    <row r="11" spans="1:10" ht="17.25" customHeight="1" thickBot="1">
      <c r="A11" s="264"/>
      <c r="B11" s="270"/>
      <c r="C11" s="271"/>
      <c r="D11" s="253"/>
      <c r="E11" s="246"/>
      <c r="F11" s="246"/>
      <c r="G11" s="283"/>
      <c r="H11" s="272"/>
      <c r="J11" s="251"/>
    </row>
    <row r="12" spans="1:10" ht="30" customHeight="1" thickBot="1">
      <c r="A12" s="118" t="s">
        <v>56</v>
      </c>
      <c r="B12" s="118"/>
      <c r="C12" s="273">
        <f>+C8</f>
        <v>320000000</v>
      </c>
      <c r="D12" s="118"/>
      <c r="E12" s="118"/>
      <c r="F12" s="118"/>
      <c r="G12" s="118"/>
      <c r="H12" s="273">
        <f>+H9+H10</f>
        <v>320000000</v>
      </c>
      <c r="I12" s="251"/>
      <c r="J12" s="251"/>
    </row>
    <row r="13" spans="1:11" s="169" customFormat="1" ht="15" customHeight="1" thickBot="1">
      <c r="A13" s="274"/>
      <c r="B13" s="274"/>
      <c r="C13" s="275"/>
      <c r="D13" s="276"/>
      <c r="E13" s="277"/>
      <c r="F13" s="278"/>
      <c r="G13" s="274"/>
      <c r="H13" s="279"/>
      <c r="J13" s="248"/>
      <c r="K13" s="60"/>
    </row>
    <row r="14" spans="1:10" ht="37.5" customHeight="1" thickBot="1">
      <c r="A14" s="348" t="s">
        <v>126</v>
      </c>
      <c r="B14" s="349"/>
      <c r="C14" s="349"/>
      <c r="D14" s="349"/>
      <c r="E14" s="349"/>
      <c r="F14" s="349"/>
      <c r="G14" s="349"/>
      <c r="H14" s="350"/>
      <c r="I14" s="251"/>
      <c r="J14" s="248"/>
    </row>
    <row r="15" spans="1:10" ht="15" customHeight="1">
      <c r="A15" s="133"/>
      <c r="B15" s="133"/>
      <c r="C15" s="243"/>
      <c r="D15" s="244"/>
      <c r="E15" s="245"/>
      <c r="F15" s="244"/>
      <c r="G15" s="280"/>
      <c r="H15" s="243"/>
      <c r="J15" s="248"/>
    </row>
    <row r="16" spans="1:8" ht="15" customHeight="1">
      <c r="A16" s="133"/>
      <c r="B16" s="133"/>
      <c r="C16" s="243"/>
      <c r="D16" s="244"/>
      <c r="E16" s="245"/>
      <c r="F16" s="244"/>
      <c r="G16" s="280"/>
      <c r="H16" s="243"/>
    </row>
    <row r="17" spans="1:9" ht="15" customHeight="1">
      <c r="A17" s="133"/>
      <c r="B17" s="133"/>
      <c r="C17" s="243"/>
      <c r="D17" s="244"/>
      <c r="E17" s="245"/>
      <c r="F17" s="244"/>
      <c r="G17" s="280"/>
      <c r="H17" s="243"/>
      <c r="I17" s="251"/>
    </row>
    <row r="18" spans="1:8" ht="15" customHeight="1">
      <c r="A18" s="345" t="s">
        <v>40</v>
      </c>
      <c r="B18" s="345"/>
      <c r="C18" s="243"/>
      <c r="D18" s="244"/>
      <c r="E18" s="245"/>
      <c r="F18" s="244"/>
      <c r="G18" s="280"/>
      <c r="H18" s="243"/>
    </row>
    <row r="19" spans="1:8" ht="15" customHeight="1">
      <c r="A19" s="133"/>
      <c r="B19" s="133"/>
      <c r="C19" s="243"/>
      <c r="D19" s="211"/>
      <c r="E19" s="211"/>
      <c r="F19" s="211"/>
      <c r="G19" s="133"/>
      <c r="H19" s="140"/>
    </row>
    <row r="20" spans="1:8" ht="15" customHeight="1">
      <c r="A20" s="133"/>
      <c r="B20" s="133"/>
      <c r="C20" s="243"/>
      <c r="D20" s="211"/>
      <c r="E20" s="211"/>
      <c r="F20" s="211"/>
      <c r="G20" s="133"/>
      <c r="H20" s="243"/>
    </row>
    <row r="21" spans="7:8" ht="15" customHeight="1">
      <c r="G21" s="251"/>
      <c r="H21" s="248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14">
    <mergeCell ref="A18:B18"/>
    <mergeCell ref="A6:A7"/>
    <mergeCell ref="B6:B7"/>
    <mergeCell ref="C6:C7"/>
    <mergeCell ref="H6:H7"/>
    <mergeCell ref="A14:H14"/>
    <mergeCell ref="A1:H1"/>
    <mergeCell ref="A2:H2"/>
    <mergeCell ref="A3:H3"/>
    <mergeCell ref="A4:H4"/>
    <mergeCell ref="G6:G7"/>
    <mergeCell ref="D6:D7"/>
    <mergeCell ref="E6:E7"/>
    <mergeCell ref="F6:F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85" r:id="rId2"/>
  <ignoredErrors>
    <ignoredError sqref="E9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F11"/>
  <sheetViews>
    <sheetView showGridLines="0" zoomScalePageLayoutView="0" workbookViewId="0" topLeftCell="A1">
      <selection activeCell="H8" sqref="H8"/>
    </sheetView>
  </sheetViews>
  <sheetFormatPr defaultColWidth="20.7109375" defaultRowHeight="12.75"/>
  <cols>
    <col min="1" max="1" width="28.00390625" style="94" customWidth="1"/>
    <col min="2" max="2" width="24.00390625" style="94" customWidth="1"/>
    <col min="3" max="3" width="20.7109375" style="94" customWidth="1"/>
    <col min="4" max="4" width="8.7109375" style="94" customWidth="1"/>
    <col min="5" max="5" width="21.140625" style="94" customWidth="1"/>
    <col min="6" max="6" width="14.421875" style="94" customWidth="1"/>
    <col min="7" max="16384" width="20.7109375" style="94" customWidth="1"/>
  </cols>
  <sheetData>
    <row r="1" spans="1:6" ht="15.75" customHeight="1">
      <c r="A1" s="359" t="s">
        <v>12</v>
      </c>
      <c r="B1" s="359"/>
      <c r="C1" s="359"/>
      <c r="D1" s="359"/>
      <c r="E1" s="359"/>
      <c r="F1" s="359"/>
    </row>
    <row r="2" spans="1:6" ht="15.75" customHeight="1">
      <c r="A2" s="359" t="s">
        <v>123</v>
      </c>
      <c r="B2" s="359"/>
      <c r="C2" s="359"/>
      <c r="D2" s="359"/>
      <c r="E2" s="359"/>
      <c r="F2" s="359"/>
    </row>
    <row r="3" spans="1:6" ht="15" customHeight="1">
      <c r="A3" s="359" t="s">
        <v>38</v>
      </c>
      <c r="B3" s="359"/>
      <c r="C3" s="359"/>
      <c r="D3" s="359"/>
      <c r="E3" s="359"/>
      <c r="F3" s="359"/>
    </row>
    <row r="4" spans="1:6" ht="15" customHeight="1">
      <c r="A4" s="288"/>
      <c r="B4" s="288"/>
      <c r="C4" s="288"/>
      <c r="D4" s="288"/>
      <c r="E4" s="288"/>
      <c r="F4" s="288"/>
    </row>
    <row r="5" spans="1:6" ht="15" customHeight="1">
      <c r="A5" s="288"/>
      <c r="B5" s="288"/>
      <c r="C5" s="288"/>
      <c r="D5" s="288"/>
      <c r="E5" s="288"/>
      <c r="F5" s="288"/>
    </row>
    <row r="6" spans="1:6" ht="25.5" customHeight="1">
      <c r="A6" s="290" t="s">
        <v>79</v>
      </c>
      <c r="B6" s="355" t="s">
        <v>131</v>
      </c>
      <c r="C6" s="356"/>
      <c r="D6" s="357"/>
      <c r="E6" s="291">
        <f>Ingresos!C15</f>
        <v>320000000</v>
      </c>
      <c r="F6" s="292">
        <f>Ingresos!D15</f>
        <v>1</v>
      </c>
    </row>
    <row r="7" spans="1:6" ht="102" customHeight="1">
      <c r="A7" s="358" t="s">
        <v>136</v>
      </c>
      <c r="B7" s="358"/>
      <c r="C7" s="358"/>
      <c r="D7" s="358"/>
      <c r="E7" s="358"/>
      <c r="F7" s="358"/>
    </row>
    <row r="8" spans="1:6" ht="15" customHeight="1">
      <c r="A8" s="289"/>
      <c r="B8" s="354" t="s">
        <v>10</v>
      </c>
      <c r="C8" s="354"/>
      <c r="D8" s="354" t="s">
        <v>15</v>
      </c>
      <c r="E8" s="354"/>
      <c r="F8" s="289"/>
    </row>
    <row r="9" spans="2:5" ht="19.5" customHeight="1">
      <c r="B9" s="352" t="s">
        <v>97</v>
      </c>
      <c r="C9" s="352"/>
      <c r="D9" s="351">
        <v>68718134.08</v>
      </c>
      <c r="E9" s="351"/>
    </row>
    <row r="10" spans="2:5" ht="19.5" customHeight="1">
      <c r="B10" s="352" t="s">
        <v>109</v>
      </c>
      <c r="C10" s="352"/>
      <c r="D10" s="351">
        <v>251281865.92</v>
      </c>
      <c r="E10" s="351"/>
    </row>
    <row r="11" spans="2:5" ht="15">
      <c r="B11" s="354" t="s">
        <v>28</v>
      </c>
      <c r="C11" s="354"/>
      <c r="D11" s="353">
        <f>SUM(D9:D10)</f>
        <v>320000000</v>
      </c>
      <c r="E11" s="353"/>
    </row>
    <row r="76" ht="15" customHeight="1"/>
    <row r="77" ht="15" customHeight="1"/>
    <row r="78" ht="27.75" customHeight="1"/>
    <row r="80" ht="15" customHeight="1"/>
    <row r="82" ht="39" customHeight="1"/>
    <row r="88" ht="25.5" customHeight="1"/>
    <row r="91" ht="28.5" customHeight="1"/>
    <row r="110" ht="25.5" customHeight="1"/>
  </sheetData>
  <sheetProtection/>
  <mergeCells count="13">
    <mergeCell ref="B8:C8"/>
    <mergeCell ref="D8:E8"/>
    <mergeCell ref="B6:D6"/>
    <mergeCell ref="A7:F7"/>
    <mergeCell ref="A1:F1"/>
    <mergeCell ref="A2:F2"/>
    <mergeCell ref="A3:F3"/>
    <mergeCell ref="D9:E9"/>
    <mergeCell ref="D10:E10"/>
    <mergeCell ref="B9:C9"/>
    <mergeCell ref="B10:C10"/>
    <mergeCell ref="D11:E11"/>
    <mergeCell ref="B11:C11"/>
  </mergeCells>
  <printOptions horizontalCentered="1"/>
  <pageMargins left="0.393700787401575" right="0.393700787401575" top="1.143700787" bottom="1.143700787" header="0" footer="0"/>
  <pageSetup horizontalDpi="600" verticalDpi="600" orientation="portrait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J9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10.00390625" style="16" customWidth="1"/>
    <col min="2" max="3" width="11.421875" style="16" customWidth="1"/>
    <col min="4" max="4" width="12.57421875" style="16" customWidth="1"/>
    <col min="5" max="5" width="16.421875" style="16" customWidth="1"/>
    <col min="6" max="6" width="7.57421875" style="16" customWidth="1"/>
    <col min="7" max="7" width="22.28125" style="16" customWidth="1"/>
    <col min="8" max="8" width="8.28125" style="16" customWidth="1"/>
    <col min="9" max="9" width="17.421875" style="16" customWidth="1"/>
    <col min="10" max="11" width="20.57421875" style="16" bestFit="1" customWidth="1"/>
    <col min="12" max="16384" width="11.421875" style="16" customWidth="1"/>
  </cols>
  <sheetData>
    <row r="1" spans="1:9" ht="15">
      <c r="A1" s="361" t="s">
        <v>12</v>
      </c>
      <c r="B1" s="361"/>
      <c r="C1" s="361"/>
      <c r="D1" s="361"/>
      <c r="E1" s="361"/>
      <c r="F1" s="361"/>
      <c r="G1" s="361"/>
      <c r="H1" s="361"/>
      <c r="I1" s="361"/>
    </row>
    <row r="2" spans="1:9" ht="15">
      <c r="A2" s="361" t="s">
        <v>123</v>
      </c>
      <c r="B2" s="361"/>
      <c r="C2" s="361"/>
      <c r="D2" s="361"/>
      <c r="E2" s="361"/>
      <c r="F2" s="361"/>
      <c r="G2" s="361"/>
      <c r="H2" s="361"/>
      <c r="I2" s="361"/>
    </row>
    <row r="3" spans="1:9" ht="15">
      <c r="A3" s="361" t="s">
        <v>82</v>
      </c>
      <c r="B3" s="361"/>
      <c r="C3" s="361"/>
      <c r="D3" s="361"/>
      <c r="E3" s="361"/>
      <c r="F3" s="361"/>
      <c r="G3" s="361"/>
      <c r="H3" s="361"/>
      <c r="I3" s="361"/>
    </row>
    <row r="4" spans="1:6" ht="14.25">
      <c r="A4" s="17"/>
      <c r="B4" s="17"/>
      <c r="C4" s="17"/>
      <c r="D4" s="17"/>
      <c r="E4" s="17"/>
      <c r="F4" s="17"/>
    </row>
    <row r="5" spans="1:9" ht="15.75" customHeight="1">
      <c r="A5" s="362" t="s">
        <v>16</v>
      </c>
      <c r="B5" s="362"/>
      <c r="C5" s="362"/>
      <c r="D5" s="362"/>
      <c r="E5" s="362"/>
      <c r="F5" s="362"/>
      <c r="G5" s="362"/>
      <c r="H5" s="362"/>
      <c r="I5" s="362"/>
    </row>
    <row r="6" spans="1:4" ht="15">
      <c r="A6" s="15"/>
      <c r="B6" s="15"/>
      <c r="C6" s="15"/>
      <c r="D6" s="15"/>
    </row>
    <row r="7" spans="1:9" ht="19.5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 ht="15">
      <c r="A8" s="18" t="s">
        <v>20</v>
      </c>
      <c r="B8" s="19"/>
      <c r="C8" s="19"/>
      <c r="D8" s="19"/>
      <c r="E8" s="19"/>
      <c r="F8" s="19"/>
      <c r="G8" s="20">
        <f>'Gral y X Prog.'!E18</f>
        <v>320000000</v>
      </c>
      <c r="H8" s="19"/>
      <c r="I8" s="19"/>
    </row>
    <row r="9" spans="1:10" ht="48.75" customHeight="1">
      <c r="A9" s="360" t="s">
        <v>137</v>
      </c>
      <c r="B9" s="360"/>
      <c r="C9" s="360"/>
      <c r="D9" s="360"/>
      <c r="E9" s="360"/>
      <c r="F9" s="360"/>
      <c r="G9" s="360"/>
      <c r="H9" s="360"/>
      <c r="I9" s="360"/>
      <c r="J9" s="21"/>
    </row>
  </sheetData>
  <sheetProtection/>
  <mergeCells count="5">
    <mergeCell ref="A9:I9"/>
    <mergeCell ref="A1:I1"/>
    <mergeCell ref="A2:I2"/>
    <mergeCell ref="A3:I3"/>
    <mergeCell ref="A5:I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="120" zoomScaleNormal="120" zoomScalePageLayoutView="0" workbookViewId="0" topLeftCell="A4">
      <selection activeCell="A5" sqref="A5:IV7"/>
    </sheetView>
  </sheetViews>
  <sheetFormatPr defaultColWidth="11.421875" defaultRowHeight="12.75"/>
  <cols>
    <col min="1" max="1" width="16.421875" style="76" customWidth="1"/>
    <col min="2" max="2" width="45.28125" style="60" customWidth="1"/>
    <col min="3" max="3" width="22.00390625" style="62" customWidth="1"/>
    <col min="4" max="4" width="64.7109375" style="60" customWidth="1"/>
    <col min="5" max="5" width="16.57421875" style="60" bestFit="1" customWidth="1"/>
    <col min="6" max="6" width="16.28125" style="60" customWidth="1"/>
    <col min="7" max="16384" width="11.421875" style="60" customWidth="1"/>
  </cols>
  <sheetData>
    <row r="1" spans="1:4" ht="18">
      <c r="A1" s="303" t="s">
        <v>17</v>
      </c>
      <c r="B1" s="303"/>
      <c r="C1" s="303"/>
      <c r="D1" s="303"/>
    </row>
    <row r="2" spans="1:4" ht="18">
      <c r="A2" s="303" t="s">
        <v>123</v>
      </c>
      <c r="B2" s="303"/>
      <c r="C2" s="303"/>
      <c r="D2" s="303"/>
    </row>
    <row r="3" spans="1:4" ht="18.75" thickBot="1">
      <c r="A3" s="59"/>
      <c r="B3" s="59"/>
      <c r="C3" s="59"/>
      <c r="D3" s="59"/>
    </row>
    <row r="4" spans="1:6" ht="22.5" customHeight="1">
      <c r="A4" s="61" t="s">
        <v>133</v>
      </c>
      <c r="B4" s="61" t="s">
        <v>65</v>
      </c>
      <c r="C4" s="61" t="s">
        <v>7</v>
      </c>
      <c r="D4" s="61" t="s">
        <v>8</v>
      </c>
      <c r="F4" s="62"/>
    </row>
    <row r="5" spans="1:5" ht="19.5" customHeight="1">
      <c r="A5" s="63"/>
      <c r="B5" s="63"/>
      <c r="C5" s="64">
        <f>+SUM(C6:C7)</f>
        <v>0</v>
      </c>
      <c r="D5" s="63"/>
      <c r="E5" s="62"/>
    </row>
    <row r="6" spans="1:4" s="69" customFormat="1" ht="19.5" customHeight="1">
      <c r="A6" s="70"/>
      <c r="B6" s="71"/>
      <c r="C6" s="72"/>
      <c r="D6" s="73"/>
    </row>
    <row r="7" spans="1:4" s="69" customFormat="1" ht="19.5" customHeight="1" thickBot="1">
      <c r="A7" s="65"/>
      <c r="B7" s="66"/>
      <c r="C7" s="67"/>
      <c r="D7" s="68"/>
    </row>
    <row r="8" spans="1:4" ht="15.75" thickBot="1">
      <c r="A8" s="304" t="s">
        <v>11</v>
      </c>
      <c r="B8" s="305"/>
      <c r="C8" s="74">
        <f>SUM(C6:C7)</f>
        <v>0</v>
      </c>
      <c r="D8" s="75"/>
    </row>
    <row r="9" spans="2:4" ht="12.75">
      <c r="B9" s="77"/>
      <c r="D9" s="62"/>
    </row>
    <row r="13" ht="12.75">
      <c r="B13" s="62"/>
    </row>
    <row r="16" spans="1:3" s="69" customFormat="1" ht="12.75">
      <c r="A16" s="78"/>
      <c r="B16" s="79"/>
      <c r="C16" s="80"/>
    </row>
  </sheetData>
  <sheetProtection/>
  <mergeCells count="3">
    <mergeCell ref="A1:D1"/>
    <mergeCell ref="A2:D2"/>
    <mergeCell ref="A8:B8"/>
  </mergeCells>
  <printOptions horizontalCentered="1"/>
  <pageMargins left="0.1968503937007874" right="0.1968503937007874" top="0.3937007874015748" bottom="0.15748031496062992" header="0" footer="0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="120" zoomScaleNormal="120" zoomScalePageLayoutView="0" workbookViewId="0" topLeftCell="A1">
      <selection activeCell="B9" sqref="B9"/>
    </sheetView>
  </sheetViews>
  <sheetFormatPr defaultColWidth="11.421875" defaultRowHeight="12.75"/>
  <cols>
    <col min="1" max="1" width="21.421875" style="92" customWidth="1"/>
    <col min="2" max="2" width="47.00390625" style="92" customWidth="1"/>
    <col min="3" max="3" width="20.421875" style="39" customWidth="1"/>
    <col min="4" max="4" width="59.57421875" style="37" customWidth="1"/>
    <col min="5" max="5" width="11.421875" style="37" customWidth="1"/>
    <col min="6" max="6" width="15.421875" style="37" bestFit="1" customWidth="1"/>
    <col min="7" max="7" width="13.7109375" style="37" bestFit="1" customWidth="1"/>
    <col min="8" max="16384" width="11.421875" style="37" customWidth="1"/>
  </cols>
  <sheetData>
    <row r="1" spans="1:4" ht="18.75" customHeight="1">
      <c r="A1" s="306" t="s">
        <v>16</v>
      </c>
      <c r="B1" s="306"/>
      <c r="C1" s="306"/>
      <c r="D1" s="306"/>
    </row>
    <row r="2" spans="1:4" ht="18" customHeight="1">
      <c r="A2" s="306" t="s">
        <v>123</v>
      </c>
      <c r="B2" s="306"/>
      <c r="C2" s="306"/>
      <c r="D2" s="306"/>
    </row>
    <row r="3" spans="1:4" ht="18" customHeight="1">
      <c r="A3" s="81"/>
      <c r="B3" s="81"/>
      <c r="C3" s="81"/>
      <c r="D3" s="81"/>
    </row>
    <row r="4" spans="1:4" ht="38.25" customHeight="1">
      <c r="A4" s="82" t="s">
        <v>91</v>
      </c>
      <c r="B4" s="82" t="s">
        <v>65</v>
      </c>
      <c r="C4" s="82" t="s">
        <v>7</v>
      </c>
      <c r="D4" s="82" t="s">
        <v>8</v>
      </c>
    </row>
    <row r="5" spans="1:6" ht="15" customHeight="1">
      <c r="A5" s="83"/>
      <c r="B5" s="84"/>
      <c r="C5" s="85">
        <f>SUM(C6:C6)</f>
        <v>320000000</v>
      </c>
      <c r="D5" s="86"/>
      <c r="F5" s="39"/>
    </row>
    <row r="6" spans="1:7" ht="52.5" customHeight="1" thickBot="1">
      <c r="A6" s="87" t="s">
        <v>127</v>
      </c>
      <c r="B6" s="88" t="s">
        <v>128</v>
      </c>
      <c r="C6" s="89">
        <v>320000000</v>
      </c>
      <c r="D6" s="73" t="s">
        <v>129</v>
      </c>
      <c r="F6" s="38"/>
      <c r="G6" s="38"/>
    </row>
    <row r="7" spans="1:4" ht="16.5" thickBot="1">
      <c r="A7" s="307" t="s">
        <v>11</v>
      </c>
      <c r="B7" s="308"/>
      <c r="C7" s="90">
        <f>SUM(C6:C6)</f>
        <v>320000000</v>
      </c>
      <c r="D7" s="91"/>
    </row>
    <row r="10" ht="12.75">
      <c r="B10" s="93"/>
    </row>
  </sheetData>
  <sheetProtection/>
  <mergeCells count="3">
    <mergeCell ref="A1:D1"/>
    <mergeCell ref="A2:D2"/>
    <mergeCell ref="A7:B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="110" zoomScaleNormal="110" zoomScalePageLayoutView="0" workbookViewId="0" topLeftCell="A1">
      <selection activeCell="B13" sqref="B13"/>
    </sheetView>
  </sheetViews>
  <sheetFormatPr defaultColWidth="11.421875" defaultRowHeight="12.75"/>
  <cols>
    <col min="1" max="1" width="21.7109375" style="115" customWidth="1"/>
    <col min="2" max="2" width="53.8515625" style="94" customWidth="1"/>
    <col min="3" max="3" width="21.140625" style="100" customWidth="1"/>
    <col min="4" max="4" width="59.00390625" style="94" customWidth="1"/>
    <col min="5" max="5" width="19.421875" style="94" bestFit="1" customWidth="1"/>
    <col min="6" max="6" width="14.140625" style="94" bestFit="1" customWidth="1"/>
    <col min="7" max="16384" width="11.421875" style="94" customWidth="1"/>
  </cols>
  <sheetData>
    <row r="1" spans="1:4" ht="21.75" customHeight="1">
      <c r="A1" s="309" t="s">
        <v>19</v>
      </c>
      <c r="B1" s="309"/>
      <c r="C1" s="309"/>
      <c r="D1" s="309"/>
    </row>
    <row r="2" spans="1:4" ht="22.5" customHeight="1">
      <c r="A2" s="309" t="s">
        <v>123</v>
      </c>
      <c r="B2" s="309"/>
      <c r="C2" s="309"/>
      <c r="D2" s="309"/>
    </row>
    <row r="3" spans="1:4" ht="19.5" thickBot="1">
      <c r="A3" s="95"/>
      <c r="B3" s="96"/>
      <c r="C3" s="96"/>
      <c r="D3" s="97"/>
    </row>
    <row r="4" spans="1:5" ht="33" customHeight="1" thickBot="1">
      <c r="A4" s="61" t="s">
        <v>91</v>
      </c>
      <c r="B4" s="98" t="s">
        <v>65</v>
      </c>
      <c r="C4" s="99" t="s">
        <v>7</v>
      </c>
      <c r="D4" s="98" t="s">
        <v>8</v>
      </c>
      <c r="E4" s="100"/>
    </row>
    <row r="5" spans="1:5" ht="19.5" customHeight="1">
      <c r="A5" s="101"/>
      <c r="B5" s="102"/>
      <c r="C5" s="103">
        <f>SUM(C6:C9)</f>
        <v>0</v>
      </c>
      <c r="D5" s="104"/>
      <c r="E5" s="100"/>
    </row>
    <row r="6" spans="1:5" ht="19.5" customHeight="1">
      <c r="A6" s="105"/>
      <c r="B6" s="106"/>
      <c r="C6" s="107"/>
      <c r="D6" s="106"/>
      <c r="E6" s="100"/>
    </row>
    <row r="7" spans="1:5" s="110" customFormat="1" ht="19.5" customHeight="1">
      <c r="A7" s="71"/>
      <c r="B7" s="108"/>
      <c r="C7" s="109"/>
      <c r="D7" s="108"/>
      <c r="E7" s="112"/>
    </row>
    <row r="8" spans="1:5" s="111" customFormat="1" ht="19.5" customHeight="1">
      <c r="A8" s="105"/>
      <c r="B8" s="106"/>
      <c r="C8" s="107"/>
      <c r="D8" s="106"/>
      <c r="E8" s="287"/>
    </row>
    <row r="9" spans="1:4" s="111" customFormat="1" ht="19.5" customHeight="1">
      <c r="A9" s="71"/>
      <c r="B9" s="108"/>
      <c r="C9" s="109"/>
      <c r="D9" s="108"/>
    </row>
    <row r="10" spans="1:4" ht="20.25" customHeight="1" thickBot="1">
      <c r="A10" s="310" t="s">
        <v>11</v>
      </c>
      <c r="B10" s="311"/>
      <c r="C10" s="113">
        <f>SUM(C6:C9)</f>
        <v>0</v>
      </c>
      <c r="D10" s="114"/>
    </row>
    <row r="11" ht="14.25">
      <c r="D11" s="100"/>
    </row>
    <row r="12" ht="14.25">
      <c r="D12" s="100"/>
    </row>
    <row r="13" ht="14.25">
      <c r="D13" s="100"/>
    </row>
    <row r="14" ht="14.25">
      <c r="D14" s="100"/>
    </row>
    <row r="15" ht="14.25">
      <c r="D15" s="100"/>
    </row>
    <row r="16" ht="14.25">
      <c r="D16" s="100"/>
    </row>
    <row r="17" ht="14.25">
      <c r="D17" s="100"/>
    </row>
    <row r="18" ht="14.25">
      <c r="D18" s="100"/>
    </row>
    <row r="19" ht="14.25">
      <c r="D19" s="100"/>
    </row>
    <row r="20" ht="14.25">
      <c r="D20" s="100"/>
    </row>
    <row r="21" ht="14.25">
      <c r="D21" s="100"/>
    </row>
    <row r="22" ht="14.25">
      <c r="D22" s="100"/>
    </row>
    <row r="23" ht="14.25">
      <c r="D23" s="100"/>
    </row>
    <row r="24" ht="14.25">
      <c r="D24" s="100"/>
    </row>
    <row r="25" ht="14.25">
      <c r="D25" s="100"/>
    </row>
    <row r="31" ht="15" customHeight="1"/>
  </sheetData>
  <sheetProtection/>
  <mergeCells count="3">
    <mergeCell ref="A1:D1"/>
    <mergeCell ref="A2:D2"/>
    <mergeCell ref="A10:B10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="110" zoomScaleNormal="110" zoomScalePageLayoutView="0" workbookViewId="0" topLeftCell="A2">
      <selection activeCell="C20" sqref="C20"/>
    </sheetView>
  </sheetViews>
  <sheetFormatPr defaultColWidth="11.421875" defaultRowHeight="12.75"/>
  <cols>
    <col min="1" max="1" width="20.421875" style="133" customWidth="1"/>
    <col min="2" max="2" width="21.28125" style="133" hidden="1" customWidth="1"/>
    <col min="3" max="3" width="60.57421875" style="134" customWidth="1"/>
    <col min="4" max="4" width="21.28125" style="141" customWidth="1"/>
    <col min="5" max="5" width="52.8515625" style="133" customWidth="1"/>
    <col min="6" max="6" width="11.421875" style="117" customWidth="1"/>
    <col min="7" max="7" width="13.7109375" style="117" bestFit="1" customWidth="1"/>
    <col min="8" max="8" width="12.7109375" style="117" bestFit="1" customWidth="1"/>
    <col min="9" max="16384" width="11.421875" style="117" customWidth="1"/>
  </cols>
  <sheetData>
    <row r="1" spans="1:5" ht="23.25" customHeight="1">
      <c r="A1" s="312" t="s">
        <v>96</v>
      </c>
      <c r="B1" s="312"/>
      <c r="C1" s="312"/>
      <c r="D1" s="312"/>
      <c r="E1" s="312"/>
    </row>
    <row r="2" spans="1:5" ht="16.5" customHeight="1">
      <c r="A2" s="312" t="s">
        <v>123</v>
      </c>
      <c r="B2" s="312"/>
      <c r="C2" s="312"/>
      <c r="D2" s="312"/>
      <c r="E2" s="312"/>
    </row>
    <row r="3" spans="1:5" ht="12.75" customHeight="1" thickBot="1">
      <c r="A3" s="116"/>
      <c r="B3" s="116"/>
      <c r="C3" s="116"/>
      <c r="D3" s="135"/>
      <c r="E3" s="116"/>
    </row>
    <row r="4" spans="1:5" ht="35.25" customHeight="1" thickBot="1">
      <c r="A4" s="118" t="s">
        <v>91</v>
      </c>
      <c r="B4" s="119" t="s">
        <v>81</v>
      </c>
      <c r="C4" s="118" t="s">
        <v>65</v>
      </c>
      <c r="D4" s="118" t="s">
        <v>7</v>
      </c>
      <c r="E4" s="118" t="s">
        <v>8</v>
      </c>
    </row>
    <row r="5" spans="1:7" ht="12.75">
      <c r="A5" s="120"/>
      <c r="B5" s="121"/>
      <c r="C5" s="122"/>
      <c r="D5" s="136">
        <f>SUM(D6:D8)</f>
        <v>0</v>
      </c>
      <c r="E5" s="123"/>
      <c r="G5" s="124"/>
    </row>
    <row r="6" spans="1:5" ht="19.5" customHeight="1">
      <c r="A6" s="125"/>
      <c r="B6" s="126"/>
      <c r="C6" s="127"/>
      <c r="D6" s="137"/>
      <c r="E6" s="126"/>
    </row>
    <row r="7" spans="1:5" ht="19.5" customHeight="1">
      <c r="A7" s="293"/>
      <c r="B7" s="129"/>
      <c r="C7" s="130"/>
      <c r="D7" s="138"/>
      <c r="E7" s="129"/>
    </row>
    <row r="8" spans="1:5" ht="19.5" customHeight="1">
      <c r="A8" s="128"/>
      <c r="B8" s="129"/>
      <c r="C8" s="130"/>
      <c r="D8" s="138"/>
      <c r="E8" s="129"/>
    </row>
    <row r="9" spans="1:5" ht="18.75" customHeight="1">
      <c r="A9" s="313" t="s">
        <v>11</v>
      </c>
      <c r="B9" s="313"/>
      <c r="C9" s="313"/>
      <c r="D9" s="139">
        <f>SUM(D6:D8)</f>
        <v>0</v>
      </c>
      <c r="E9" s="132"/>
    </row>
    <row r="13" ht="12.75">
      <c r="D13" s="140"/>
    </row>
  </sheetData>
  <sheetProtection/>
  <mergeCells count="3">
    <mergeCell ref="A1:E1"/>
    <mergeCell ref="A2:E2"/>
    <mergeCell ref="A9:C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M33"/>
  <sheetViews>
    <sheetView showGridLines="0" zoomScalePageLayoutView="0" workbookViewId="0" topLeftCell="A7">
      <selection activeCell="C23" sqref="C23"/>
    </sheetView>
  </sheetViews>
  <sheetFormatPr defaultColWidth="11.421875" defaultRowHeight="12.75"/>
  <cols>
    <col min="1" max="1" width="13.57421875" style="179" customWidth="1"/>
    <col min="2" max="2" width="31.28125" style="180" customWidth="1"/>
    <col min="3" max="3" width="19.8515625" style="39" customWidth="1"/>
    <col min="4" max="4" width="7.57421875" style="39" customWidth="1"/>
    <col min="5" max="5" width="18.28125" style="39" customWidth="1"/>
    <col min="6" max="6" width="8.00390625" style="39" customWidth="1"/>
    <col min="7" max="7" width="20.28125" style="39" customWidth="1"/>
    <col min="8" max="8" width="7.28125" style="39" customWidth="1"/>
    <col min="9" max="9" width="19.00390625" style="39" customWidth="1"/>
    <col min="10" max="10" width="7.8515625" style="181" customWidth="1"/>
    <col min="11" max="11" width="20.8515625" style="182" customWidth="1"/>
    <col min="12" max="12" width="12.57421875" style="181" customWidth="1"/>
    <col min="13" max="13" width="32.8515625" style="37" customWidth="1"/>
    <col min="14" max="14" width="16.57421875" style="37" bestFit="1" customWidth="1"/>
    <col min="15" max="16384" width="11.421875" style="37" customWidth="1"/>
  </cols>
  <sheetData>
    <row r="1" spans="1:12" ht="12.75">
      <c r="A1" s="314" t="s">
        <v>12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2.75">
      <c r="A2" s="315" t="s">
        <v>123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ht="12.75">
      <c r="A3" s="316" t="s">
        <v>66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2.7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284"/>
      <c r="L4" s="144"/>
    </row>
    <row r="5" spans="1:13" ht="13.5" thickBo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284"/>
      <c r="L5" s="284"/>
      <c r="M5" s="39"/>
    </row>
    <row r="6" spans="1:13" ht="49.5" customHeight="1" thickBot="1">
      <c r="A6" s="145" t="s">
        <v>13</v>
      </c>
      <c r="B6" s="146" t="s">
        <v>14</v>
      </c>
      <c r="C6" s="147" t="s">
        <v>39</v>
      </c>
      <c r="D6" s="147"/>
      <c r="E6" s="147" t="s">
        <v>54</v>
      </c>
      <c r="F6" s="147" t="s">
        <v>27</v>
      </c>
      <c r="G6" s="147" t="s">
        <v>55</v>
      </c>
      <c r="H6" s="148" t="s">
        <v>27</v>
      </c>
      <c r="I6" s="149" t="s">
        <v>89</v>
      </c>
      <c r="J6" s="148" t="s">
        <v>27</v>
      </c>
      <c r="K6" s="147" t="s">
        <v>56</v>
      </c>
      <c r="L6" s="150" t="s">
        <v>27</v>
      </c>
      <c r="M6" s="39"/>
    </row>
    <row r="7" spans="1:13" ht="12.75">
      <c r="A7" s="151"/>
      <c r="B7" s="152" t="s">
        <v>28</v>
      </c>
      <c r="C7" s="153"/>
      <c r="D7" s="154">
        <v>0</v>
      </c>
      <c r="E7" s="153">
        <f>+E8+E10+E13+E16+E18+E22+E24</f>
        <v>320000000</v>
      </c>
      <c r="F7" s="154">
        <v>0</v>
      </c>
      <c r="G7" s="153">
        <f>G8+G10+G13+G16+G18+G22+G24+G26+G28</f>
        <v>0</v>
      </c>
      <c r="H7" s="154">
        <v>0</v>
      </c>
      <c r="I7" s="153">
        <f>I8+I10+I13+I16+I18+I22+I24+I26+I28</f>
        <v>0</v>
      </c>
      <c r="J7" s="154">
        <f>J8+J10+J13+J16+J18+J22+J24+J26+J28</f>
        <v>0</v>
      </c>
      <c r="K7" s="153">
        <f>C7+E7+G7+I7</f>
        <v>320000000</v>
      </c>
      <c r="L7" s="155">
        <v>1</v>
      </c>
      <c r="M7" s="39"/>
    </row>
    <row r="8" spans="1:12" s="159" customFormat="1" ht="16.5" customHeight="1">
      <c r="A8" s="183">
        <v>0</v>
      </c>
      <c r="B8" s="184" t="s">
        <v>83</v>
      </c>
      <c r="C8" s="156"/>
      <c r="D8" s="157"/>
      <c r="E8" s="156"/>
      <c r="F8" s="157"/>
      <c r="G8" s="156"/>
      <c r="H8" s="157"/>
      <c r="I8" s="156"/>
      <c r="J8" s="157"/>
      <c r="K8" s="156"/>
      <c r="L8" s="158"/>
    </row>
    <row r="9" spans="1:13" ht="19.5" customHeight="1">
      <c r="A9" s="160" t="s">
        <v>118</v>
      </c>
      <c r="B9" s="285" t="s">
        <v>119</v>
      </c>
      <c r="C9" s="162"/>
      <c r="D9" s="163"/>
      <c r="E9" s="162"/>
      <c r="F9" s="163"/>
      <c r="G9" s="162"/>
      <c r="H9" s="163"/>
      <c r="I9" s="164"/>
      <c r="J9" s="163"/>
      <c r="K9" s="162"/>
      <c r="L9" s="165"/>
      <c r="M9" s="39"/>
    </row>
    <row r="10" spans="1:13" s="159" customFormat="1" ht="16.5" customHeight="1">
      <c r="A10" s="185">
        <v>1</v>
      </c>
      <c r="B10" s="186" t="s">
        <v>22</v>
      </c>
      <c r="C10" s="166">
        <f>SUM(C11:C12)</f>
        <v>0</v>
      </c>
      <c r="D10" s="167"/>
      <c r="E10" s="166"/>
      <c r="F10" s="167"/>
      <c r="G10" s="166"/>
      <c r="H10" s="167"/>
      <c r="I10" s="166"/>
      <c r="J10" s="167"/>
      <c r="K10" s="166">
        <f>SUM(K11:K12)</f>
        <v>0</v>
      </c>
      <c r="L10" s="168">
        <f aca="true" t="shared" si="0" ref="L10:L20">+K10/$K$7</f>
        <v>0</v>
      </c>
      <c r="M10" s="294"/>
    </row>
    <row r="11" spans="1:12" ht="25.5">
      <c r="A11" s="160" t="s">
        <v>68</v>
      </c>
      <c r="B11" s="286" t="s">
        <v>92</v>
      </c>
      <c r="C11" s="162"/>
      <c r="D11" s="163"/>
      <c r="E11" s="162"/>
      <c r="F11" s="170"/>
      <c r="G11" s="162"/>
      <c r="H11" s="163"/>
      <c r="I11" s="164"/>
      <c r="J11" s="163"/>
      <c r="K11" s="162"/>
      <c r="L11" s="165">
        <f t="shared" si="0"/>
        <v>0</v>
      </c>
    </row>
    <row r="12" spans="1:12" ht="12.75">
      <c r="A12" s="160" t="s">
        <v>108</v>
      </c>
      <c r="B12" s="286" t="s">
        <v>105</v>
      </c>
      <c r="C12" s="162"/>
      <c r="D12" s="163"/>
      <c r="E12" s="162"/>
      <c r="F12" s="170"/>
      <c r="G12" s="162"/>
      <c r="H12" s="163"/>
      <c r="I12" s="164"/>
      <c r="J12" s="163"/>
      <c r="K12" s="162"/>
      <c r="L12" s="165">
        <f>+K12/$K$7</f>
        <v>0</v>
      </c>
    </row>
    <row r="13" spans="1:12" s="159" customFormat="1" ht="16.5" customHeight="1">
      <c r="A13" s="185">
        <v>2</v>
      </c>
      <c r="B13" s="186" t="s">
        <v>23</v>
      </c>
      <c r="C13" s="166">
        <f>SUM(C14:C15)</f>
        <v>0</v>
      </c>
      <c r="D13" s="167"/>
      <c r="E13" s="166"/>
      <c r="F13" s="167"/>
      <c r="G13" s="166"/>
      <c r="H13" s="167"/>
      <c r="I13" s="166"/>
      <c r="J13" s="167"/>
      <c r="K13" s="166">
        <f>SUM(K14:K15)</f>
        <v>0</v>
      </c>
      <c r="L13" s="168">
        <f t="shared" si="0"/>
        <v>0</v>
      </c>
    </row>
    <row r="14" spans="1:12" ht="14.25" customHeight="1">
      <c r="A14" s="160" t="s">
        <v>135</v>
      </c>
      <c r="B14" s="161" t="s">
        <v>41</v>
      </c>
      <c r="C14" s="162"/>
      <c r="D14" s="163"/>
      <c r="E14" s="162"/>
      <c r="F14" s="170"/>
      <c r="G14" s="162"/>
      <c r="H14" s="163"/>
      <c r="I14" s="164"/>
      <c r="J14" s="163"/>
      <c r="K14" s="162"/>
      <c r="L14" s="165">
        <f t="shared" si="0"/>
        <v>0</v>
      </c>
    </row>
    <row r="15" spans="1:12" ht="14.25" customHeight="1">
      <c r="A15" s="160" t="s">
        <v>121</v>
      </c>
      <c r="B15" s="161" t="s">
        <v>120</v>
      </c>
      <c r="C15" s="162"/>
      <c r="D15" s="163"/>
      <c r="E15" s="162"/>
      <c r="F15" s="170"/>
      <c r="G15" s="162"/>
      <c r="H15" s="163"/>
      <c r="I15" s="164"/>
      <c r="J15" s="163"/>
      <c r="K15" s="162"/>
      <c r="L15" s="165">
        <f>+K15/$K$7</f>
        <v>0</v>
      </c>
    </row>
    <row r="16" spans="1:12" s="159" customFormat="1" ht="16.5" customHeight="1">
      <c r="A16" s="185">
        <v>3</v>
      </c>
      <c r="B16" s="186" t="s">
        <v>93</v>
      </c>
      <c r="C16" s="166">
        <f>SUM(C17:C17)</f>
        <v>0</v>
      </c>
      <c r="D16" s="167"/>
      <c r="E16" s="166"/>
      <c r="F16" s="167"/>
      <c r="G16" s="166"/>
      <c r="H16" s="167"/>
      <c r="I16" s="166"/>
      <c r="J16" s="167"/>
      <c r="K16" s="166">
        <f>+C16+E16+G16+I16</f>
        <v>0</v>
      </c>
      <c r="L16" s="168">
        <f t="shared" si="0"/>
        <v>0</v>
      </c>
    </row>
    <row r="17" spans="1:12" ht="25.5">
      <c r="A17" s="160" t="s">
        <v>4</v>
      </c>
      <c r="B17" s="161" t="s">
        <v>5</v>
      </c>
      <c r="C17" s="162"/>
      <c r="D17" s="163"/>
      <c r="E17" s="162"/>
      <c r="F17" s="170"/>
      <c r="G17" s="162"/>
      <c r="H17" s="163"/>
      <c r="I17" s="164"/>
      <c r="J17" s="163"/>
      <c r="K17" s="162"/>
      <c r="L17" s="165">
        <f t="shared" si="0"/>
        <v>0</v>
      </c>
    </row>
    <row r="18" spans="1:12" s="159" customFormat="1" ht="16.5" customHeight="1">
      <c r="A18" s="185">
        <v>5</v>
      </c>
      <c r="B18" s="186" t="s">
        <v>20</v>
      </c>
      <c r="C18" s="166">
        <f>SUM(C19:C21)</f>
        <v>0</v>
      </c>
      <c r="D18" s="167"/>
      <c r="E18" s="166">
        <f>SUM(E19:E21)</f>
        <v>320000000</v>
      </c>
      <c r="F18" s="167">
        <f>+E18/$E$7</f>
        <v>1</v>
      </c>
      <c r="G18" s="166">
        <f>SUM(G19:G21)</f>
        <v>0</v>
      </c>
      <c r="H18" s="167"/>
      <c r="I18" s="166"/>
      <c r="J18" s="167"/>
      <c r="K18" s="166">
        <f>+C18+E18+G18+I18</f>
        <v>320000000</v>
      </c>
      <c r="L18" s="168">
        <f t="shared" si="0"/>
        <v>1</v>
      </c>
    </row>
    <row r="19" spans="1:12" s="159" customFormat="1" ht="16.5" customHeight="1">
      <c r="A19" s="171"/>
      <c r="B19" s="161"/>
      <c r="C19" s="162"/>
      <c r="D19" s="163"/>
      <c r="E19" s="162"/>
      <c r="F19" s="170"/>
      <c r="G19" s="162"/>
      <c r="H19" s="163"/>
      <c r="I19" s="164"/>
      <c r="J19" s="163"/>
      <c r="K19" s="162"/>
      <c r="L19" s="165"/>
    </row>
    <row r="20" spans="1:12" ht="12.75">
      <c r="A20" s="171" t="s">
        <v>69</v>
      </c>
      <c r="B20" s="161" t="s">
        <v>21</v>
      </c>
      <c r="C20" s="162"/>
      <c r="D20" s="163"/>
      <c r="E20" s="162">
        <f>SUMIF('Prog-II Detalle'!$A$6:$A$6,A20,'Prog-II Detalle'!$C$6:$C$6)</f>
        <v>320000000</v>
      </c>
      <c r="F20" s="170">
        <f>+E20/$E$7</f>
        <v>1</v>
      </c>
      <c r="G20" s="162">
        <f>SUMIF('Prog-III Detalle'!$A$6:$A$9,A20,'Prog-III Detalle'!$C$6:$C$9)</f>
        <v>0</v>
      </c>
      <c r="H20" s="163"/>
      <c r="I20" s="164">
        <f>SUMIF('Prog-IV Detalle'!$A$6:$A$7,A20,'Prog-IV Detalle'!$D$6:$D$7)</f>
        <v>0</v>
      </c>
      <c r="J20" s="163"/>
      <c r="K20" s="162">
        <f>+C20++E20+G20+I20</f>
        <v>320000000</v>
      </c>
      <c r="L20" s="165">
        <f t="shared" si="0"/>
        <v>1</v>
      </c>
    </row>
    <row r="21" spans="1:12" ht="12.75">
      <c r="A21" s="171" t="s">
        <v>106</v>
      </c>
      <c r="B21" s="161" t="s">
        <v>107</v>
      </c>
      <c r="C21" s="162"/>
      <c r="D21" s="163"/>
      <c r="E21" s="162">
        <f>SUMIF('Prog-II Detalle'!$A$6:$A$6,A21,'Prog-II Detalle'!$C$6:$C$6)</f>
        <v>0</v>
      </c>
      <c r="F21" s="170"/>
      <c r="G21" s="162">
        <f>SUMIF('Prog-III Detalle'!$A$6:$A$9,A21,'Prog-III Detalle'!$C$6:$C$9)</f>
        <v>0</v>
      </c>
      <c r="H21" s="163"/>
      <c r="I21" s="164">
        <f>SUMIF('Prog-IV Detalle'!$A$6:$A$7,A21,'Prog-IV Detalle'!$D$6:$D$7)</f>
        <v>0</v>
      </c>
      <c r="J21" s="163"/>
      <c r="K21" s="162">
        <f>+C21++E21+G21+I21</f>
        <v>0</v>
      </c>
      <c r="L21" s="165">
        <f>+K21/$K$7</f>
        <v>0</v>
      </c>
    </row>
    <row r="22" spans="1:12" s="159" customFormat="1" ht="16.5" customHeight="1">
      <c r="A22" s="185">
        <v>6</v>
      </c>
      <c r="B22" s="186" t="s">
        <v>87</v>
      </c>
      <c r="C22" s="166">
        <f>SUM(C23:C23)</f>
        <v>0</v>
      </c>
      <c r="D22" s="167"/>
      <c r="E22" s="166"/>
      <c r="F22" s="167"/>
      <c r="G22" s="166"/>
      <c r="H22" s="167"/>
      <c r="I22" s="166"/>
      <c r="J22" s="167"/>
      <c r="K22" s="166">
        <f>C22+E22+G22+I22</f>
        <v>0</v>
      </c>
      <c r="L22" s="168">
        <f aca="true" t="shared" si="1" ref="L22:L29">+K22/$K$7</f>
        <v>0</v>
      </c>
    </row>
    <row r="23" spans="1:12" ht="25.5">
      <c r="A23" s="160" t="s">
        <v>70</v>
      </c>
      <c r="B23" s="161" t="s">
        <v>0</v>
      </c>
      <c r="C23" s="162"/>
      <c r="D23" s="163"/>
      <c r="E23" s="162"/>
      <c r="F23" s="170"/>
      <c r="G23" s="162"/>
      <c r="H23" s="163"/>
      <c r="I23" s="164"/>
      <c r="J23" s="163"/>
      <c r="K23" s="162">
        <f>+C23++E23+G23+I23</f>
        <v>0</v>
      </c>
      <c r="L23" s="165">
        <f t="shared" si="1"/>
        <v>0</v>
      </c>
    </row>
    <row r="24" spans="1:12" s="159" customFormat="1" ht="16.5" customHeight="1">
      <c r="A24" s="185">
        <v>7</v>
      </c>
      <c r="B24" s="186" t="s">
        <v>95</v>
      </c>
      <c r="C24" s="166"/>
      <c r="D24" s="167"/>
      <c r="E24" s="166"/>
      <c r="F24" s="167"/>
      <c r="G24" s="166"/>
      <c r="H24" s="167"/>
      <c r="I24" s="166"/>
      <c r="J24" s="167"/>
      <c r="K24" s="166"/>
      <c r="L24" s="168">
        <f t="shared" si="1"/>
        <v>0</v>
      </c>
    </row>
    <row r="25" spans="1:12" ht="25.5">
      <c r="A25" s="160" t="s">
        <v>71</v>
      </c>
      <c r="B25" s="161" t="s">
        <v>1</v>
      </c>
      <c r="C25" s="162"/>
      <c r="D25" s="163"/>
      <c r="E25" s="162"/>
      <c r="F25" s="170"/>
      <c r="G25" s="162"/>
      <c r="H25" s="163"/>
      <c r="I25" s="164"/>
      <c r="J25" s="163"/>
      <c r="K25" s="162"/>
      <c r="L25" s="165">
        <f t="shared" si="1"/>
        <v>0</v>
      </c>
    </row>
    <row r="26" spans="1:12" s="159" customFormat="1" ht="16.5" customHeight="1">
      <c r="A26" s="185">
        <v>8</v>
      </c>
      <c r="B26" s="186" t="s">
        <v>94</v>
      </c>
      <c r="C26" s="166"/>
      <c r="D26" s="167"/>
      <c r="E26" s="166"/>
      <c r="F26" s="167"/>
      <c r="G26" s="166"/>
      <c r="H26" s="167"/>
      <c r="I26" s="166"/>
      <c r="J26" s="167"/>
      <c r="K26" s="166"/>
      <c r="L26" s="168">
        <f t="shared" si="1"/>
        <v>0</v>
      </c>
    </row>
    <row r="27" spans="1:12" ht="14.25" customHeight="1">
      <c r="A27" s="160" t="s">
        <v>72</v>
      </c>
      <c r="B27" s="161" t="s">
        <v>2</v>
      </c>
      <c r="C27" s="162"/>
      <c r="D27" s="163"/>
      <c r="E27" s="162"/>
      <c r="F27" s="170"/>
      <c r="G27" s="162"/>
      <c r="H27" s="163"/>
      <c r="I27" s="164"/>
      <c r="J27" s="163"/>
      <c r="K27" s="162"/>
      <c r="L27" s="165">
        <f t="shared" si="1"/>
        <v>0</v>
      </c>
    </row>
    <row r="28" spans="1:12" s="159" customFormat="1" ht="16.5" customHeight="1">
      <c r="A28" s="185">
        <v>9</v>
      </c>
      <c r="B28" s="186" t="s">
        <v>6</v>
      </c>
      <c r="C28" s="166"/>
      <c r="D28" s="167"/>
      <c r="E28" s="166"/>
      <c r="F28" s="167"/>
      <c r="G28" s="166"/>
      <c r="H28" s="167"/>
      <c r="I28" s="166"/>
      <c r="J28" s="167"/>
      <c r="K28" s="166"/>
      <c r="L28" s="168">
        <f t="shared" si="1"/>
        <v>0</v>
      </c>
    </row>
    <row r="29" spans="1:12" ht="26.25" thickBot="1">
      <c r="A29" s="172" t="s">
        <v>73</v>
      </c>
      <c r="B29" s="173" t="s">
        <v>3</v>
      </c>
      <c r="C29" s="174"/>
      <c r="D29" s="175"/>
      <c r="E29" s="174"/>
      <c r="F29" s="176"/>
      <c r="G29" s="177"/>
      <c r="H29" s="175"/>
      <c r="I29" s="174"/>
      <c r="J29" s="175"/>
      <c r="K29" s="174"/>
      <c r="L29" s="178">
        <f t="shared" si="1"/>
        <v>0</v>
      </c>
    </row>
    <row r="30" ht="12.75">
      <c r="I30" s="162"/>
    </row>
    <row r="31" ht="12.75">
      <c r="I31" s="162"/>
    </row>
    <row r="32" ht="12.75">
      <c r="I32" s="162"/>
    </row>
    <row r="33" ht="12.75">
      <c r="I33" s="162"/>
    </row>
  </sheetData>
  <sheetProtection/>
  <mergeCells count="3">
    <mergeCell ref="A1:L1"/>
    <mergeCell ref="A2:L2"/>
    <mergeCell ref="A3:L3"/>
  </mergeCells>
  <printOptions horizontalCentered="1"/>
  <pageMargins left="0.143700787" right="0.143700787" top="0.196850393700787" bottom="0.196850393700787" header="0" footer="0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I48"/>
  <sheetViews>
    <sheetView showGridLines="0" zoomScalePageLayoutView="0" workbookViewId="0" topLeftCell="A1">
      <selection activeCell="C22" sqref="C22"/>
    </sheetView>
  </sheetViews>
  <sheetFormatPr defaultColWidth="9.140625" defaultRowHeight="12.75"/>
  <cols>
    <col min="1" max="1" width="8.8515625" style="0" customWidth="1"/>
    <col min="2" max="2" width="35.8515625" style="0" customWidth="1"/>
    <col min="3" max="3" width="17.7109375" style="0" customWidth="1"/>
    <col min="4" max="4" width="14.57421875" style="0" customWidth="1"/>
    <col min="5" max="5" width="18.140625" style="0" customWidth="1"/>
    <col min="6" max="6" width="14.8515625" style="0" customWidth="1"/>
    <col min="7" max="7" width="16.7109375" style="0" customWidth="1"/>
    <col min="8" max="8" width="9.140625" style="0" customWidth="1"/>
    <col min="9" max="9" width="11.7109375" style="0" bestFit="1" customWidth="1"/>
  </cols>
  <sheetData>
    <row r="1" spans="1:7" ht="12.75">
      <c r="A1" s="317" t="str">
        <f>+'Gral. de Egresos'!A1</f>
        <v>MUNICIPALIDAD DE SANTA ANA</v>
      </c>
      <c r="B1" s="317"/>
      <c r="C1" s="317"/>
      <c r="D1" s="317"/>
      <c r="E1" s="317"/>
      <c r="F1" s="317"/>
      <c r="G1" s="317"/>
    </row>
    <row r="2" spans="1:7" ht="12.75">
      <c r="A2" s="318" t="s">
        <v>123</v>
      </c>
      <c r="B2" s="317"/>
      <c r="C2" s="317"/>
      <c r="D2" s="317"/>
      <c r="E2" s="317"/>
      <c r="F2" s="317"/>
      <c r="G2" s="317"/>
    </row>
    <row r="3" spans="1:7" ht="12.75">
      <c r="A3" s="317" t="s">
        <v>36</v>
      </c>
      <c r="B3" s="317"/>
      <c r="C3" s="317"/>
      <c r="D3" s="317"/>
      <c r="E3" s="317"/>
      <c r="F3" s="317"/>
      <c r="G3" s="317"/>
    </row>
    <row r="4" spans="1:7" ht="12.75">
      <c r="A4" s="317" t="s">
        <v>37</v>
      </c>
      <c r="B4" s="317"/>
      <c r="C4" s="317"/>
      <c r="D4" s="317"/>
      <c r="E4" s="317"/>
      <c r="F4" s="317"/>
      <c r="G4" s="317"/>
    </row>
    <row r="6" spans="1:7" ht="51">
      <c r="A6" s="142"/>
      <c r="B6" s="142"/>
      <c r="C6" s="143" t="s">
        <v>67</v>
      </c>
      <c r="D6" s="143" t="s">
        <v>54</v>
      </c>
      <c r="E6" s="143" t="s">
        <v>55</v>
      </c>
      <c r="F6" s="143" t="s">
        <v>90</v>
      </c>
      <c r="G6" s="143" t="s">
        <v>56</v>
      </c>
    </row>
    <row r="7" spans="1:7" s="4" customFormat="1" ht="12.75">
      <c r="A7" s="2"/>
      <c r="B7" s="2"/>
      <c r="C7" s="3"/>
      <c r="D7" s="3"/>
      <c r="E7" s="3"/>
      <c r="F7" s="3"/>
      <c r="G7" s="3"/>
    </row>
    <row r="8" spans="1:7" ht="18" customHeight="1">
      <c r="A8" s="187"/>
      <c r="B8" s="188" t="s">
        <v>51</v>
      </c>
      <c r="C8" s="189"/>
      <c r="D8" s="189">
        <f>SUM(D10:D28)</f>
        <v>320000000</v>
      </c>
      <c r="E8" s="189">
        <f>SUM(E10:E28)</f>
        <v>0</v>
      </c>
      <c r="F8" s="189">
        <f>+'Gral y X Prog.'!I7</f>
        <v>0</v>
      </c>
      <c r="G8" s="190">
        <f>+D8</f>
        <v>320000000</v>
      </c>
    </row>
    <row r="9" spans="1:9" ht="12.75">
      <c r="A9" s="5"/>
      <c r="B9" s="6"/>
      <c r="C9" s="11" t="s">
        <v>57</v>
      </c>
      <c r="D9" s="11"/>
      <c r="E9" s="11"/>
      <c r="F9" s="11"/>
      <c r="G9" s="9"/>
      <c r="I9" s="36"/>
    </row>
    <row r="10" spans="1:7" ht="15" customHeight="1">
      <c r="A10" s="5">
        <v>0</v>
      </c>
      <c r="B10" s="6" t="s">
        <v>29</v>
      </c>
      <c r="C10" s="11">
        <f>+'Gral y X Prog.'!C8</f>
        <v>0</v>
      </c>
      <c r="D10" s="11">
        <f>+'Gral y X Prog.'!E8</f>
        <v>0</v>
      </c>
      <c r="E10" s="11">
        <f>+'Gral y X Prog.'!G8</f>
        <v>0</v>
      </c>
      <c r="F10" s="11">
        <f>+'Gral y X Prog.'!I8</f>
        <v>0</v>
      </c>
      <c r="G10" s="14">
        <f>+C10+D10+E10+F10</f>
        <v>0</v>
      </c>
    </row>
    <row r="11" spans="1:7" ht="12.75">
      <c r="A11" s="5"/>
      <c r="B11" s="6"/>
      <c r="C11" s="11"/>
      <c r="D11" s="11"/>
      <c r="E11" s="11"/>
      <c r="F11" s="11"/>
      <c r="G11" s="14"/>
    </row>
    <row r="12" spans="1:7" ht="15" customHeight="1">
      <c r="A12" s="5">
        <v>1</v>
      </c>
      <c r="B12" s="6" t="s">
        <v>30</v>
      </c>
      <c r="C12" s="11">
        <f>'Gral y X Prog.'!C10</f>
        <v>0</v>
      </c>
      <c r="D12" s="11">
        <f>'Gral y X Prog.'!E10</f>
        <v>0</v>
      </c>
      <c r="E12" s="11">
        <f>+'Gral y X Prog.'!G10</f>
        <v>0</v>
      </c>
      <c r="F12" s="11">
        <f>+'Gral y X Prog.'!I10</f>
        <v>0</v>
      </c>
      <c r="G12" s="14">
        <f>+C12+D12+E12+F12</f>
        <v>0</v>
      </c>
    </row>
    <row r="13" spans="1:7" ht="12.75">
      <c r="A13" s="5"/>
      <c r="B13" s="6"/>
      <c r="C13" s="11"/>
      <c r="D13" s="11"/>
      <c r="E13" s="11"/>
      <c r="F13" s="11"/>
      <c r="G13" s="14"/>
    </row>
    <row r="14" spans="1:7" ht="15" customHeight="1">
      <c r="A14" s="5">
        <v>2</v>
      </c>
      <c r="B14" s="6" t="s">
        <v>31</v>
      </c>
      <c r="C14" s="11">
        <f>+'Gral y X Prog.'!C13</f>
        <v>0</v>
      </c>
      <c r="D14" s="11">
        <f>+'Gral y X Prog.'!E13</f>
        <v>0</v>
      </c>
      <c r="E14" s="11">
        <f>+'Gral y X Prog.'!G13</f>
        <v>0</v>
      </c>
      <c r="F14" s="11">
        <f>+'Gral y X Prog.'!I13</f>
        <v>0</v>
      </c>
      <c r="G14" s="14">
        <f>+C14+D14+E14+F14</f>
        <v>0</v>
      </c>
    </row>
    <row r="15" spans="1:7" ht="12.75">
      <c r="A15" s="5"/>
      <c r="B15" s="6"/>
      <c r="C15" s="11"/>
      <c r="D15" s="11"/>
      <c r="E15" s="11"/>
      <c r="F15" s="11"/>
      <c r="G15" s="14"/>
    </row>
    <row r="16" spans="1:7" ht="15" customHeight="1">
      <c r="A16" s="5">
        <v>3</v>
      </c>
      <c r="B16" s="6" t="s">
        <v>32</v>
      </c>
      <c r="C16" s="11">
        <f>+'Gral y X Prog.'!C16</f>
        <v>0</v>
      </c>
      <c r="D16" s="11">
        <f>+'Gral y X Prog.'!E16</f>
        <v>0</v>
      </c>
      <c r="E16" s="11">
        <f>+'Gral y X Prog.'!G16</f>
        <v>0</v>
      </c>
      <c r="F16" s="11">
        <f>+'Gral y X Prog.'!I16</f>
        <v>0</v>
      </c>
      <c r="G16" s="14">
        <f>+C16+D16+E16+F16</f>
        <v>0</v>
      </c>
    </row>
    <row r="17" spans="1:7" ht="12.75">
      <c r="A17" s="5"/>
      <c r="B17" s="6"/>
      <c r="C17" s="11"/>
      <c r="D17" s="11"/>
      <c r="E17" s="11"/>
      <c r="F17" s="11"/>
      <c r="G17" s="14"/>
    </row>
    <row r="18" spans="1:7" ht="15.75" customHeight="1">
      <c r="A18" s="5">
        <v>4</v>
      </c>
      <c r="B18" s="6" t="s">
        <v>52</v>
      </c>
      <c r="C18" s="11">
        <v>0</v>
      </c>
      <c r="D18" s="11">
        <v>0</v>
      </c>
      <c r="E18" s="11">
        <v>0</v>
      </c>
      <c r="F18" s="11">
        <v>0</v>
      </c>
      <c r="G18" s="14">
        <f>+C18+D18+E18+F18</f>
        <v>0</v>
      </c>
    </row>
    <row r="19" spans="1:7" ht="12.75">
      <c r="A19" s="5"/>
      <c r="B19" s="6"/>
      <c r="C19" s="11"/>
      <c r="D19" s="11"/>
      <c r="E19" s="11"/>
      <c r="F19" s="11"/>
      <c r="G19" s="14"/>
    </row>
    <row r="20" spans="1:7" ht="15" customHeight="1">
      <c r="A20" s="5">
        <v>5</v>
      </c>
      <c r="B20" s="6" t="s">
        <v>18</v>
      </c>
      <c r="C20" s="11"/>
      <c r="D20" s="11">
        <f>+'Gral y X Prog.'!E18</f>
        <v>320000000</v>
      </c>
      <c r="E20" s="11">
        <f>+'Gral y X Prog.'!G18</f>
        <v>0</v>
      </c>
      <c r="F20" s="11">
        <f>+'Gral y X Prog.'!I18</f>
        <v>0</v>
      </c>
      <c r="G20" s="14">
        <f>+C20+D20+E20+F20</f>
        <v>320000000</v>
      </c>
    </row>
    <row r="21" spans="1:7" ht="12.75">
      <c r="A21" s="5"/>
      <c r="B21" s="6"/>
      <c r="C21" s="11"/>
      <c r="D21" s="11"/>
      <c r="E21" s="11"/>
      <c r="F21" s="11"/>
      <c r="G21" s="14"/>
    </row>
    <row r="22" spans="1:7" ht="15" customHeight="1">
      <c r="A22" s="5">
        <v>6</v>
      </c>
      <c r="B22" s="6" t="s">
        <v>33</v>
      </c>
      <c r="C22" s="11"/>
      <c r="D22" s="11">
        <f>+'Gral y X Prog.'!E22</f>
        <v>0</v>
      </c>
      <c r="E22" s="11">
        <f>+'Gral y X Prog.'!G22</f>
        <v>0</v>
      </c>
      <c r="F22" s="11">
        <f>+'Gral y X Prog.'!I22</f>
        <v>0</v>
      </c>
      <c r="G22" s="14">
        <f>+C22+D22+E22+F22</f>
        <v>0</v>
      </c>
    </row>
    <row r="23" spans="1:7" ht="12.75">
      <c r="A23" s="5"/>
      <c r="B23" s="6"/>
      <c r="C23" s="11"/>
      <c r="D23" s="11"/>
      <c r="E23" s="11"/>
      <c r="F23" s="11"/>
      <c r="G23" s="14"/>
    </row>
    <row r="24" spans="1:7" ht="15" customHeight="1">
      <c r="A24" s="5">
        <v>7</v>
      </c>
      <c r="B24" s="6" t="s">
        <v>34</v>
      </c>
      <c r="C24" s="11">
        <f>+'Gral y X Prog.'!C24</f>
        <v>0</v>
      </c>
      <c r="D24" s="11">
        <f>+'Gral y X Prog.'!E24</f>
        <v>0</v>
      </c>
      <c r="E24" s="11">
        <f>+'Gral y X Prog.'!G24</f>
        <v>0</v>
      </c>
      <c r="F24" s="11">
        <f>+'Gral y X Prog.'!I24</f>
        <v>0</v>
      </c>
      <c r="G24" s="14">
        <f>+C24+D24+E24+F24</f>
        <v>0</v>
      </c>
    </row>
    <row r="25" spans="1:7" ht="13.5" customHeight="1">
      <c r="A25" s="5"/>
      <c r="B25" s="6"/>
      <c r="C25" s="11"/>
      <c r="D25" s="11"/>
      <c r="E25" s="11"/>
      <c r="F25" s="11"/>
      <c r="G25" s="14"/>
    </row>
    <row r="26" spans="1:7" ht="15.75" customHeight="1">
      <c r="A26" s="5">
        <v>8</v>
      </c>
      <c r="B26" s="6" t="s">
        <v>35</v>
      </c>
      <c r="C26" s="11">
        <f>+'Gral y X Prog.'!C26</f>
        <v>0</v>
      </c>
      <c r="D26" s="11">
        <f>+'Gral y X Prog.'!E26</f>
        <v>0</v>
      </c>
      <c r="E26" s="11">
        <f>+'Gral y X Prog.'!G26</f>
        <v>0</v>
      </c>
      <c r="F26" s="11">
        <f>+'Gral y X Prog.'!I26</f>
        <v>0</v>
      </c>
      <c r="G26" s="14">
        <f>+C26+D26+E26+F26</f>
        <v>0</v>
      </c>
    </row>
    <row r="27" spans="1:7" ht="12.75">
      <c r="A27" s="5"/>
      <c r="B27" s="6"/>
      <c r="C27" s="11"/>
      <c r="D27" s="11"/>
      <c r="E27" s="11"/>
      <c r="F27" s="11"/>
      <c r="G27" s="14"/>
    </row>
    <row r="28" spans="1:7" ht="15" customHeight="1">
      <c r="A28" s="5">
        <v>9</v>
      </c>
      <c r="B28" s="6" t="s">
        <v>53</v>
      </c>
      <c r="C28" s="11">
        <f>+'Gral y X Prog.'!C28</f>
        <v>0</v>
      </c>
      <c r="D28" s="11">
        <f>+'Gral y X Prog.'!E28</f>
        <v>0</v>
      </c>
      <c r="E28" s="11">
        <f>+'Gral y X Prog.'!G28</f>
        <v>0</v>
      </c>
      <c r="F28" s="11">
        <v>0</v>
      </c>
      <c r="G28" s="14">
        <f>+C28+D28+E28+F28</f>
        <v>0</v>
      </c>
    </row>
    <row r="29" spans="1:7" ht="12.75">
      <c r="A29" s="10"/>
      <c r="B29" s="7"/>
      <c r="C29" s="7"/>
      <c r="D29" s="7"/>
      <c r="E29" s="7"/>
      <c r="F29" s="7"/>
      <c r="G29" s="8"/>
    </row>
    <row r="30" ht="12.75">
      <c r="D30" s="1"/>
    </row>
    <row r="34" ht="12.75">
      <c r="E34" s="1"/>
    </row>
    <row r="48" ht="12.75">
      <c r="G48" s="1"/>
    </row>
  </sheetData>
  <sheetProtection/>
  <mergeCells count="4">
    <mergeCell ref="A1:G1"/>
    <mergeCell ref="A2:G2"/>
    <mergeCell ref="A3:G3"/>
    <mergeCell ref="A4:G4"/>
  </mergeCells>
  <printOptions horizontalCentered="1"/>
  <pageMargins left="0.7874015748031497" right="0.7874015748031497" top="0.7480314960629921" bottom="0.984251968503937" header="0" footer="0"/>
  <pageSetup horizontalDpi="600" verticalDpi="600" orientation="portrait" scale="70" r:id="rId2"/>
  <ignoredErrors>
    <ignoredError sqref="F8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D26"/>
  <sheetViews>
    <sheetView showGridLines="0" zoomScalePageLayoutView="0" workbookViewId="0" topLeftCell="A7">
      <selection activeCell="C18" sqref="C18"/>
    </sheetView>
  </sheetViews>
  <sheetFormatPr defaultColWidth="9.140625" defaultRowHeight="12.75"/>
  <cols>
    <col min="1" max="1" width="13.8515625" style="0" customWidth="1"/>
    <col min="2" max="2" width="40.140625" style="0" customWidth="1"/>
    <col min="3" max="3" width="24.421875" style="0" customWidth="1"/>
    <col min="4" max="4" width="14.421875" style="12" customWidth="1"/>
  </cols>
  <sheetData>
    <row r="1" spans="1:4" ht="19.5" customHeight="1">
      <c r="A1" s="319" t="s">
        <v>12</v>
      </c>
      <c r="B1" s="319"/>
      <c r="C1" s="319"/>
      <c r="D1" s="319"/>
    </row>
    <row r="2" spans="1:4" ht="19.5" customHeight="1">
      <c r="A2" s="320" t="str">
        <f>+'Prog-I Detalle'!A2:D2</f>
        <v>PRESUPUESTO EXTRAORDINARIO 01-2017</v>
      </c>
      <c r="B2" s="319"/>
      <c r="C2" s="319"/>
      <c r="D2" s="319"/>
    </row>
    <row r="3" spans="1:4" ht="19.5" customHeight="1">
      <c r="A3" s="319" t="s">
        <v>24</v>
      </c>
      <c r="B3" s="319"/>
      <c r="C3" s="319"/>
      <c r="D3" s="319"/>
    </row>
    <row r="4" spans="1:4" ht="19.5" customHeight="1">
      <c r="A4" s="191"/>
      <c r="B4" s="191"/>
      <c r="C4" s="191"/>
      <c r="D4" s="192"/>
    </row>
    <row r="5" spans="1:4" ht="15" customHeight="1">
      <c r="A5" s="193" t="s">
        <v>13</v>
      </c>
      <c r="B5" s="193" t="s">
        <v>25</v>
      </c>
      <c r="C5" s="193" t="s">
        <v>26</v>
      </c>
      <c r="D5" s="194" t="s">
        <v>27</v>
      </c>
    </row>
    <row r="6" spans="1:4" ht="12.75">
      <c r="A6" s="195"/>
      <c r="B6" s="196"/>
      <c r="C6" s="196"/>
      <c r="D6" s="197"/>
    </row>
    <row r="7" spans="1:4" ht="15" customHeight="1">
      <c r="A7" s="198"/>
      <c r="B7" s="199" t="s">
        <v>28</v>
      </c>
      <c r="C7" s="200">
        <f>+'Eg. X Partida'!G8</f>
        <v>320000000</v>
      </c>
      <c r="D7" s="201">
        <v>1</v>
      </c>
    </row>
    <row r="8" spans="1:4" ht="12.75">
      <c r="A8" s="198"/>
      <c r="B8" s="202"/>
      <c r="C8" s="203"/>
      <c r="D8" s="204"/>
    </row>
    <row r="9" spans="1:4" ht="15" customHeight="1">
      <c r="A9" s="205">
        <v>0</v>
      </c>
      <c r="B9" s="202" t="s">
        <v>29</v>
      </c>
      <c r="C9" s="203">
        <f>+'Gral y X Prog.'!K8</f>
        <v>0</v>
      </c>
      <c r="D9" s="204">
        <f>+C9/$C$7</f>
        <v>0</v>
      </c>
    </row>
    <row r="10" spans="1:4" ht="12.75">
      <c r="A10" s="205"/>
      <c r="B10" s="202"/>
      <c r="C10" s="203"/>
      <c r="D10" s="204"/>
    </row>
    <row r="11" spans="1:4" ht="15" customHeight="1">
      <c r="A11" s="205">
        <v>1</v>
      </c>
      <c r="B11" s="202" t="s">
        <v>30</v>
      </c>
      <c r="C11" s="203">
        <f>+'Gral y X Prog.'!K10</f>
        <v>0</v>
      </c>
      <c r="D11" s="204">
        <f>+C11/$C$7</f>
        <v>0</v>
      </c>
    </row>
    <row r="12" spans="1:4" ht="12.75">
      <c r="A12" s="205"/>
      <c r="B12" s="202"/>
      <c r="C12" s="203"/>
      <c r="D12" s="204"/>
    </row>
    <row r="13" spans="1:4" ht="15" customHeight="1">
      <c r="A13" s="205">
        <v>2</v>
      </c>
      <c r="B13" s="202" t="s">
        <v>31</v>
      </c>
      <c r="C13" s="203">
        <f>+'Gral y X Prog.'!K13</f>
        <v>0</v>
      </c>
      <c r="D13" s="204">
        <f>+C13/$C$7</f>
        <v>0</v>
      </c>
    </row>
    <row r="14" spans="1:4" ht="12.75">
      <c r="A14" s="205"/>
      <c r="B14" s="202"/>
      <c r="C14" s="203"/>
      <c r="D14" s="204"/>
    </row>
    <row r="15" spans="1:4" ht="15.75" customHeight="1">
      <c r="A15" s="205">
        <v>3</v>
      </c>
      <c r="B15" s="202" t="s">
        <v>32</v>
      </c>
      <c r="C15" s="203">
        <f>+'Gral y X Prog.'!K16</f>
        <v>0</v>
      </c>
      <c r="D15" s="204">
        <f aca="true" t="shared" si="0" ref="D15:D25">+C15/$C$7</f>
        <v>0</v>
      </c>
    </row>
    <row r="16" spans="1:4" ht="12.75">
      <c r="A16" s="205"/>
      <c r="B16" s="202"/>
      <c r="C16" s="203"/>
      <c r="D16" s="204"/>
    </row>
    <row r="17" spans="1:4" ht="15" customHeight="1">
      <c r="A17" s="205">
        <v>5</v>
      </c>
      <c r="B17" s="202" t="s">
        <v>18</v>
      </c>
      <c r="C17" s="203">
        <f>+'Gral y X Prog.'!E18</f>
        <v>320000000</v>
      </c>
      <c r="D17" s="204">
        <f t="shared" si="0"/>
        <v>1</v>
      </c>
    </row>
    <row r="18" spans="1:4" ht="12.75">
      <c r="A18" s="205"/>
      <c r="B18" s="202"/>
      <c r="C18" s="203"/>
      <c r="D18" s="204"/>
    </row>
    <row r="19" spans="1:4" ht="15" customHeight="1">
      <c r="A19" s="205">
        <v>6</v>
      </c>
      <c r="B19" s="202" t="s">
        <v>33</v>
      </c>
      <c r="C19" s="203"/>
      <c r="D19" s="204">
        <f t="shared" si="0"/>
        <v>0</v>
      </c>
    </row>
    <row r="20" spans="1:4" ht="12.75">
      <c r="A20" s="205"/>
      <c r="B20" s="202"/>
      <c r="C20" s="203"/>
      <c r="D20" s="204"/>
    </row>
    <row r="21" spans="1:4" ht="15" customHeight="1">
      <c r="A21" s="205">
        <v>7</v>
      </c>
      <c r="B21" s="202" t="s">
        <v>34</v>
      </c>
      <c r="C21" s="203">
        <f>+'Gral y X Prog.'!K24</f>
        <v>0</v>
      </c>
      <c r="D21" s="204">
        <f>+C21/$C$7</f>
        <v>0</v>
      </c>
    </row>
    <row r="22" spans="1:4" ht="13.5" customHeight="1">
      <c r="A22" s="205"/>
      <c r="B22" s="202"/>
      <c r="C22" s="203"/>
      <c r="D22" s="204"/>
    </row>
    <row r="23" spans="1:4" ht="15.75" customHeight="1">
      <c r="A23" s="205">
        <v>8</v>
      </c>
      <c r="B23" s="202" t="s">
        <v>35</v>
      </c>
      <c r="C23" s="203">
        <f>+'Gral y X Prog.'!K26</f>
        <v>0</v>
      </c>
      <c r="D23" s="204">
        <f t="shared" si="0"/>
        <v>0</v>
      </c>
    </row>
    <row r="24" spans="1:4" ht="12.75" customHeight="1">
      <c r="A24" s="205"/>
      <c r="B24" s="202"/>
      <c r="C24" s="202"/>
      <c r="D24" s="204"/>
    </row>
    <row r="25" spans="1:4" ht="15.75" customHeight="1">
      <c r="A25" s="205">
        <v>9</v>
      </c>
      <c r="B25" s="202" t="s">
        <v>53</v>
      </c>
      <c r="C25" s="203">
        <f>+'Gral y X Prog.'!K28</f>
        <v>0</v>
      </c>
      <c r="D25" s="204">
        <f t="shared" si="0"/>
        <v>0</v>
      </c>
    </row>
    <row r="26" spans="1:4" ht="12.75">
      <c r="A26" s="10"/>
      <c r="B26" s="7"/>
      <c r="C26" s="7"/>
      <c r="D26" s="13"/>
    </row>
  </sheetData>
  <sheetProtection/>
  <mergeCells count="3">
    <mergeCell ref="A1:D1"/>
    <mergeCell ref="A2:D2"/>
    <mergeCell ref="A3:D3"/>
  </mergeCells>
  <printOptions horizontalCentered="1"/>
  <pageMargins left="0.7874015748031497" right="0.7874015748031497" top="0.7480314960629921" bottom="0.984251968503937" header="0" footer="0"/>
  <pageSetup horizontalDpi="600" verticalDpi="600" orientation="portrait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showGridLines="0" zoomScalePageLayoutView="0" workbookViewId="0" topLeftCell="A1">
      <selection activeCell="M12" sqref="M12"/>
    </sheetView>
  </sheetViews>
  <sheetFormatPr defaultColWidth="11.421875" defaultRowHeight="12.75"/>
  <cols>
    <col min="1" max="1" width="14.7109375" style="0" customWidth="1"/>
    <col min="2" max="2" width="35.8515625" style="0" customWidth="1"/>
    <col min="3" max="3" width="29.140625" style="0" customWidth="1"/>
    <col min="5" max="5" width="8.140625" style="0" customWidth="1"/>
    <col min="6" max="6" width="14.140625" style="0" bestFit="1" customWidth="1"/>
  </cols>
  <sheetData>
    <row r="1" spans="1:6" ht="15.75">
      <c r="A1" s="321" t="s">
        <v>12</v>
      </c>
      <c r="B1" s="321"/>
      <c r="C1" s="321"/>
      <c r="D1" s="321"/>
      <c r="E1" s="321"/>
      <c r="F1" s="321"/>
    </row>
    <row r="2" spans="1:6" ht="15.75">
      <c r="A2" s="321" t="s">
        <v>123</v>
      </c>
      <c r="B2" s="321"/>
      <c r="C2" s="321"/>
      <c r="D2" s="321"/>
      <c r="E2" s="321"/>
      <c r="F2" s="321"/>
    </row>
    <row r="3" spans="1:6" ht="15.75">
      <c r="A3" s="321" t="s">
        <v>100</v>
      </c>
      <c r="B3" s="321"/>
      <c r="C3" s="321"/>
      <c r="D3" s="321"/>
      <c r="E3" s="321"/>
      <c r="F3" s="321"/>
    </row>
    <row r="4" spans="1:6" ht="12.75">
      <c r="A4" s="35"/>
      <c r="B4" s="23"/>
      <c r="C4" s="23"/>
      <c r="D4" s="23"/>
      <c r="E4" s="23"/>
      <c r="F4" s="23"/>
    </row>
    <row r="5" spans="1:6" ht="12.75">
      <c r="A5" s="35"/>
      <c r="B5" s="23"/>
      <c r="C5" s="23"/>
      <c r="D5" s="23"/>
      <c r="E5" s="23"/>
      <c r="F5" s="23"/>
    </row>
    <row r="6" spans="1:7" ht="15.75">
      <c r="A6" s="322" t="s">
        <v>101</v>
      </c>
      <c r="B6" s="322"/>
      <c r="C6" s="322"/>
      <c r="D6" s="322"/>
      <c r="E6" s="322"/>
      <c r="F6" s="322"/>
      <c r="G6" s="22"/>
    </row>
    <row r="7" spans="1:7" ht="15.75">
      <c r="A7" s="323"/>
      <c r="B7" s="323"/>
      <c r="C7" s="23"/>
      <c r="D7" s="323"/>
      <c r="E7" s="323"/>
      <c r="F7" s="23"/>
      <c r="G7" s="22"/>
    </row>
    <row r="8" spans="1:7" ht="16.5" thickBot="1">
      <c r="A8" s="324"/>
      <c r="B8" s="324"/>
      <c r="C8" s="23"/>
      <c r="D8" s="324"/>
      <c r="E8" s="324"/>
      <c r="F8" s="23"/>
      <c r="G8" s="22"/>
    </row>
    <row r="9" spans="1:7" ht="16.5" thickBot="1">
      <c r="A9" s="325" t="s">
        <v>102</v>
      </c>
      <c r="B9" s="326"/>
      <c r="C9" s="206" t="s">
        <v>47</v>
      </c>
      <c r="D9" s="325" t="s">
        <v>50</v>
      </c>
      <c r="E9" s="326"/>
      <c r="F9" s="206" t="s">
        <v>15</v>
      </c>
      <c r="G9" s="22"/>
    </row>
    <row r="10" spans="1:7" ht="16.5" thickBot="1">
      <c r="A10" s="327"/>
      <c r="B10" s="328"/>
      <c r="C10" s="24"/>
      <c r="D10" s="327"/>
      <c r="E10" s="328"/>
      <c r="F10" s="25"/>
      <c r="G10" s="22"/>
    </row>
    <row r="11" spans="1:7" ht="16.5" thickBot="1">
      <c r="A11" s="327"/>
      <c r="B11" s="328"/>
      <c r="C11" s="24"/>
      <c r="D11" s="327"/>
      <c r="E11" s="328"/>
      <c r="F11" s="25"/>
      <c r="G11" s="22"/>
    </row>
    <row r="12" spans="1:7" ht="30" customHeight="1" thickBot="1">
      <c r="A12" s="330" t="s">
        <v>124</v>
      </c>
      <c r="B12" s="331"/>
      <c r="C12" s="331"/>
      <c r="D12" s="331"/>
      <c r="E12" s="331"/>
      <c r="F12" s="332"/>
      <c r="G12" s="22"/>
    </row>
    <row r="13" spans="1:7" ht="21" customHeight="1" thickBot="1">
      <c r="A13" s="26"/>
      <c r="B13" s="27"/>
      <c r="C13" s="29"/>
      <c r="D13" s="27"/>
      <c r="E13" s="27"/>
      <c r="F13" s="30"/>
      <c r="G13" s="22"/>
    </row>
    <row r="14" spans="1:7" ht="16.5" thickBot="1">
      <c r="A14" s="31"/>
      <c r="B14" s="28"/>
      <c r="C14" s="24"/>
      <c r="D14" s="31"/>
      <c r="E14" s="28"/>
      <c r="F14" s="24"/>
      <c r="G14" s="22"/>
    </row>
    <row r="15" spans="1:7" ht="32.25" customHeight="1" thickBot="1">
      <c r="A15" s="333" t="s">
        <v>103</v>
      </c>
      <c r="B15" s="334"/>
      <c r="C15" s="207"/>
      <c r="D15" s="335"/>
      <c r="E15" s="336"/>
      <c r="F15" s="208">
        <f>SUM(F10:F14)</f>
        <v>0</v>
      </c>
      <c r="G15" s="22"/>
    </row>
    <row r="16" spans="1:7" ht="15.75">
      <c r="A16" s="337"/>
      <c r="B16" s="337"/>
      <c r="C16" s="23"/>
      <c r="D16" s="337"/>
      <c r="E16" s="337"/>
      <c r="F16" s="23"/>
      <c r="G16" s="22"/>
    </row>
    <row r="17" spans="1:7" ht="15.75">
      <c r="A17" s="32"/>
      <c r="B17" s="32"/>
      <c r="C17" s="23"/>
      <c r="D17" s="32"/>
      <c r="E17" s="32"/>
      <c r="F17" s="23"/>
      <c r="G17" s="22"/>
    </row>
    <row r="18" spans="1:7" ht="15.75">
      <c r="A18" s="32"/>
      <c r="B18" s="32"/>
      <c r="C18" s="23"/>
      <c r="D18" s="32"/>
      <c r="E18" s="32"/>
      <c r="F18" s="23"/>
      <c r="G18" s="22"/>
    </row>
    <row r="19" spans="1:7" ht="15.75">
      <c r="A19" s="32"/>
      <c r="B19" s="32"/>
      <c r="C19" s="23"/>
      <c r="D19" s="32"/>
      <c r="E19" s="32"/>
      <c r="F19" s="23"/>
      <c r="G19" s="22"/>
    </row>
    <row r="20" spans="1:7" ht="15.75">
      <c r="A20" s="32"/>
      <c r="B20" s="32"/>
      <c r="C20" s="23"/>
      <c r="D20" s="32"/>
      <c r="E20" s="32"/>
      <c r="F20" s="23"/>
      <c r="G20" s="22"/>
    </row>
    <row r="21" spans="1:7" ht="15.75">
      <c r="A21" s="32"/>
      <c r="B21" s="32"/>
      <c r="C21" s="23"/>
      <c r="D21" s="32"/>
      <c r="E21" s="32"/>
      <c r="F21" s="23"/>
      <c r="G21" s="22"/>
    </row>
    <row r="22" spans="1:7" ht="15.75">
      <c r="A22" s="329" t="s">
        <v>104</v>
      </c>
      <c r="B22" s="329"/>
      <c r="C22" s="329"/>
      <c r="D22" s="329"/>
      <c r="E22" s="329"/>
      <c r="F22" s="33"/>
      <c r="G22" s="22"/>
    </row>
    <row r="23" spans="1:7" ht="12.75">
      <c r="A23" s="33" t="s">
        <v>125</v>
      </c>
      <c r="B23" s="34"/>
      <c r="C23" s="34"/>
      <c r="D23" s="34"/>
      <c r="E23" s="33"/>
      <c r="F23" s="329"/>
      <c r="G23" s="329"/>
    </row>
  </sheetData>
  <sheetProtection/>
  <mergeCells count="22">
    <mergeCell ref="A22:C22"/>
    <mergeCell ref="D22:E22"/>
    <mergeCell ref="F23:G23"/>
    <mergeCell ref="A12:F12"/>
    <mergeCell ref="A11:B11"/>
    <mergeCell ref="D11:E11"/>
    <mergeCell ref="A15:B15"/>
    <mergeCell ref="D15:E15"/>
    <mergeCell ref="A16:B16"/>
    <mergeCell ref="D16:E16"/>
    <mergeCell ref="A8:B8"/>
    <mergeCell ref="D8:E8"/>
    <mergeCell ref="A9:B9"/>
    <mergeCell ref="D9:E9"/>
    <mergeCell ref="A10:B10"/>
    <mergeCell ref="D10:E10"/>
    <mergeCell ref="A1:F1"/>
    <mergeCell ref="A2:F2"/>
    <mergeCell ref="A3:F3"/>
    <mergeCell ref="A6:F6"/>
    <mergeCell ref="A7:B7"/>
    <mergeCell ref="D7:E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Rebeca Vasquez</cp:lastModifiedBy>
  <cp:lastPrinted>2017-05-16T20:19:49Z</cp:lastPrinted>
  <dcterms:created xsi:type="dcterms:W3CDTF">1996-11-27T10:00:04Z</dcterms:created>
  <dcterms:modified xsi:type="dcterms:W3CDTF">2018-06-11T16:08:14Z</dcterms:modified>
  <cp:category/>
  <cp:version/>
  <cp:contentType/>
  <cp:contentStatus/>
</cp:coreProperties>
</file>