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4785" activeTab="0"/>
  </bookViews>
  <sheets>
    <sheet name="MIAA 01-2012" sheetId="1" r:id="rId1"/>
    <sheet name="Hoja2" sheetId="2" r:id="rId2"/>
    <sheet name="Hoja3" sheetId="3" r:id="rId3"/>
    <sheet name="Hoja4" sheetId="4" r:id="rId4"/>
    <sheet name="Hoja5" sheetId="5" r:id="rId5"/>
  </sheets>
  <definedNames>
    <definedName name="_xlnm.Print_Area" localSheetId="0">'MIAA 01-2012'!$A$1:$F$369</definedName>
    <definedName name="_xlnm.Print_Titles" localSheetId="0">'MIAA 01-2012'!$A:$F,'MIAA 01-2012'!$1:$5</definedName>
  </definedNames>
  <calcPr fullCalcOnLoad="1"/>
</workbook>
</file>

<file path=xl/sharedStrings.xml><?xml version="1.0" encoding="utf-8"?>
<sst xmlns="http://schemas.openxmlformats.org/spreadsheetml/2006/main" count="422" uniqueCount="217">
  <si>
    <t>MUNICIPALIDAD DE SANTA ANA</t>
  </si>
  <si>
    <t>DIRECCIÓN HACIENDA MUNICIPAL</t>
  </si>
  <si>
    <t>NOMBRE DE LA CUENTA</t>
  </si>
  <si>
    <t>SALDO DISPONIBLE</t>
  </si>
  <si>
    <t>SUMA QUE SE REBAJA</t>
  </si>
  <si>
    <t>SUMA QUE SE AUMENTA</t>
  </si>
  <si>
    <t>NUEVO SALDO DISPONIBLE</t>
  </si>
  <si>
    <t>ASIENTO Nº 1</t>
  </si>
  <si>
    <t>ASIENTO Nº 2</t>
  </si>
  <si>
    <t>ASIENTO Nº 3</t>
  </si>
  <si>
    <t>ASIENTO Nº 4</t>
  </si>
  <si>
    <t xml:space="preserve"> ALCALDE MUNICIPAL </t>
  </si>
  <si>
    <t>CONTADOR MUNICIPAL</t>
  </si>
  <si>
    <t>ENCARGADA DE PRESUESTO</t>
  </si>
  <si>
    <t>TESORERO MUNICIPAL</t>
  </si>
  <si>
    <t>a)      Justificación del movimiento presupuestario que se realiza</t>
  </si>
  <si>
    <t xml:space="preserve">CÓDIGO </t>
  </si>
  <si>
    <t>ASIENTO Nº 5</t>
  </si>
  <si>
    <t>ASIENTO Nº 6</t>
  </si>
  <si>
    <t>ASIENTO Nº 7</t>
  </si>
  <si>
    <t>ASIENTO Nº 8</t>
  </si>
  <si>
    <t>MODIFICACIONES PRESUPUESTARIAS DE UN MISMO PROGRAMA</t>
  </si>
  <si>
    <t xml:space="preserve"> DIRECTOR DE HACIENDA </t>
  </si>
  <si>
    <t>ASIENTO Nº 9</t>
  </si>
  <si>
    <t>ASIENTO Nº 10</t>
  </si>
  <si>
    <t>MODIFICACIONES PRESUPUESTARIAS DE PROGRAMA A PROGRAMA</t>
  </si>
  <si>
    <t>ASIENTO Nº 11</t>
  </si>
  <si>
    <t>ASIENTO Nº 12</t>
  </si>
  <si>
    <t>ASIENTO Nº 13</t>
  </si>
  <si>
    <t>ASIENTO Nº 14</t>
  </si>
  <si>
    <t>ASIENTO Nº 15</t>
  </si>
  <si>
    <t>ASIENTO Nº 16</t>
  </si>
  <si>
    <t>ASIENTO Nº 17</t>
  </si>
  <si>
    <t>ASIENTO Nº 18</t>
  </si>
  <si>
    <t>ASIENTO Nº 20</t>
  </si>
  <si>
    <t>MODIFICACIÓN PRESUPUESTARIA 03-2012</t>
  </si>
  <si>
    <t>Servicios Jurídicos</t>
  </si>
  <si>
    <t>01,02,01,04,02</t>
  </si>
  <si>
    <t>01,02,01,04,04</t>
  </si>
  <si>
    <t>Servicios en ciencias económicas y sociales</t>
  </si>
  <si>
    <t>02,05,01,08,06</t>
  </si>
  <si>
    <t>02,05,02,99,05</t>
  </si>
  <si>
    <t>Útiles y materiales de limpieza</t>
  </si>
  <si>
    <t>02,05,02,01,01</t>
  </si>
  <si>
    <t>Combustible y lubricantes</t>
  </si>
  <si>
    <t>03,02,23,05,02,02</t>
  </si>
  <si>
    <t>Paradas de Autobuses de Pozos</t>
  </si>
  <si>
    <t>03,02,23,07,03,01</t>
  </si>
  <si>
    <t>Asociación de Desarrollo Integral de Pozos</t>
  </si>
  <si>
    <t>02,02,01,08,06</t>
  </si>
  <si>
    <t>02,02,02,99,05</t>
  </si>
  <si>
    <t>02,02,02,99,06</t>
  </si>
  <si>
    <t>Útiles y materiales de resguardo y seguridad</t>
  </si>
  <si>
    <t>Se realiza la modificación Presupuestaria solicitada por el Encargado de Saneamiento Ambiental Básico para reforzar la cuenta de útiles y materiales de resguardo y seguridad del Servicio de Recolección de Basura, para la compra  de guates para el personal, según consta en el Oficicio N° MSA-DS-SAB-OF-02-184-2012.</t>
  </si>
  <si>
    <t>Mant. y reparación de equipo de comunicación</t>
  </si>
  <si>
    <t>01,01,00,03,04</t>
  </si>
  <si>
    <t>Salario Escolar</t>
  </si>
  <si>
    <t>01,01,00,06,01</t>
  </si>
  <si>
    <t>Seguros</t>
  </si>
  <si>
    <t>01,01,02,03,04</t>
  </si>
  <si>
    <t>01,03,05,01,05</t>
  </si>
  <si>
    <t>Equipo y programas de cómputo</t>
  </si>
  <si>
    <t>Se realiza la modificación presupuestaria solicitada por el encargado de Informática, para la compra de 156 baterias para el reemplazo de 15 ups que alimentan a los servidores principales, 3 baterías para computadoras portátiles, una memoria y 1 UPS, según consta en el oficio MSA-UC-02-443-12.</t>
  </si>
  <si>
    <t>02,23,00,03,04</t>
  </si>
  <si>
    <t>02,05,00,01,05</t>
  </si>
  <si>
    <t>Suplencias</t>
  </si>
  <si>
    <t>02,05,00,03,99</t>
  </si>
  <si>
    <t>Otros incentivos salariales</t>
  </si>
  <si>
    <t>Contrib. Pat. al Seguro de Salud de la C.C.S.S.</t>
  </si>
  <si>
    <t>Contrib. Patronal Banco Pop</t>
  </si>
  <si>
    <t>Contrib. Patronal Seguro Pensiones</t>
  </si>
  <si>
    <t>Aporte Pat. Rég. Obligatorio Pensiones Complem.</t>
  </si>
  <si>
    <t>Contrib. Pat. a Otros Fondos Adm por Otros E.P.</t>
  </si>
  <si>
    <t>02,05,00,04,01</t>
  </si>
  <si>
    <t>02,05,00,04,05</t>
  </si>
  <si>
    <t>02,05,00,05,01</t>
  </si>
  <si>
    <t>02,05,00,05,02</t>
  </si>
  <si>
    <t>02,05,00,05,03</t>
  </si>
  <si>
    <t>02,05,06,02,03</t>
  </si>
  <si>
    <t>Ayudas a funcionarios</t>
  </si>
  <si>
    <t>02,05,00,03,03</t>
  </si>
  <si>
    <t>Decimotercer mes</t>
  </si>
  <si>
    <t>Se realiza la modificación presupuestaria solicitada por la Administradora de Salarios, vía correo electrónico, para reforzar la cuenta de suplencias del Servicio de Mantenimiento de Parques y Ornato, para la cubrir los períodos de vacaciones de los funcionarios del servicio indicado. El contenido presupuestario que se requiere se esta tomando del saldo de la cuenta de salario escolar de la Policía municipal.</t>
  </si>
  <si>
    <t>02,01,00,03,04</t>
  </si>
  <si>
    <t>02,01,00,01,05</t>
  </si>
  <si>
    <t>02,01,00,03,03</t>
  </si>
  <si>
    <t>02,01,00,03,99</t>
  </si>
  <si>
    <t>02,01,00,04,01</t>
  </si>
  <si>
    <t>02,01,00,04,05</t>
  </si>
  <si>
    <t>02,01,00,05,01</t>
  </si>
  <si>
    <t>02,01,00,05,02</t>
  </si>
  <si>
    <t>02,01,00,05,03</t>
  </si>
  <si>
    <t>02,01,06,02,03</t>
  </si>
  <si>
    <t>Se realiza la modificación presupuestaria solicitada por la Administradora de Salarios, vía correo electrónico, para reforzar la cuenta de suplencias del Servicio de Mantenimiento Aseo de Vías, para la cubrir los períodos de vacaciones de los funcionarios del servicio indicado. El contenido presupuestario que se requiere se esta tomando del saldo de la cuenta de salario escolar de la Policía municipal y del servio de aseo de vías.</t>
  </si>
  <si>
    <t>02,02,03,02,06,02</t>
  </si>
  <si>
    <t>Intereses Prestamo Predio</t>
  </si>
  <si>
    <t>02,02,01,02,99</t>
  </si>
  <si>
    <t>Otros servicios básicos</t>
  </si>
  <si>
    <t>Se realiza la modificación presupuestaria solicitada por la Proveedora Municipal para reforzar la cuenta de Otros Servicios Básicos, para el pago del tratamiento de basura, ya que según proyección que se realizó se requiere reforzar la cuenta para poder finalizar el año. Se toma los recursos de la cuenta de intereses del préstamo del predio ya que no se prevee que el prestamo se empiece a pagar el presente año.</t>
  </si>
  <si>
    <t>02,02,02,04,02</t>
  </si>
  <si>
    <t>Repuestos y Accesorios</t>
  </si>
  <si>
    <t>02,02,01,08,05</t>
  </si>
  <si>
    <t>Mantenimiento de equipo de transporte</t>
  </si>
  <si>
    <t>Se realiza la modificación presupuestaria solicitada por el Encargado de Servicios Generales para reforzar las cuentas de Repuestos y Accesorios y Mantenimiento de Equipo de Transporte del servicio de Recolección de Basura para la compra de llantas y el mantenimiento de los camiones recolectores. Se toma los recursos de la cuenta de intereses del préstamo del predio ya que no se prevee que el prestamo se empiece a pagar el presente año.</t>
  </si>
  <si>
    <t>01,01,01,03,06</t>
  </si>
  <si>
    <t>Comisiones y gastos por servicios financieros y comerciales</t>
  </si>
  <si>
    <t>01,01,01,02,04</t>
  </si>
  <si>
    <t>Servicios de Telecomunicaciones</t>
  </si>
  <si>
    <t>Se realiza la modificación presupuestaria, dado que según indicaciones dadas por el Encargado de Egresos, vía correo electrónico, las cuentas de Comisiones y gastos por servicios financieros y comeciales y la de Servicios de Telecomunicación, requieren ser reforzadas para poder finalizar el año.</t>
  </si>
  <si>
    <t>01,01,01,03,07</t>
  </si>
  <si>
    <t>Servicios de transferencia electrónica de información</t>
  </si>
  <si>
    <t>Se realiza la modificación presupuestaria solicitada por la Asesora Legal, para adquirir con INEC las preguntas del Censo 2011 así como la carografía (unidades mínimas geoespaciales), información que se requiere para el convenio con PRODUS-UCR para la revisión, corrección y mejora de la propuesta del Plan Regulador e índices de fragilidad ambiental, según consta en el Oficio N° MSA-AL-02-205-11,</t>
  </si>
  <si>
    <t>02,10,02,02,02,03</t>
  </si>
  <si>
    <t>Alimentos y Bebidas</t>
  </si>
  <si>
    <t>02,10,02,01,04,99</t>
  </si>
  <si>
    <t>Otros Servicios de Gestión y Apoyo</t>
  </si>
  <si>
    <t>02,03,02,04,02</t>
  </si>
  <si>
    <t>02,03,02,04,01</t>
  </si>
  <si>
    <t>Herramientas e instrumentos</t>
  </si>
  <si>
    <t>02,03,02,99,01</t>
  </si>
  <si>
    <t>Útiles y materiales de oficina y de cómputo</t>
  </si>
  <si>
    <t>02,03,02,99,03</t>
  </si>
  <si>
    <t>Productos de papel, cartón e impresos</t>
  </si>
  <si>
    <t>02,03,02,99,04</t>
  </si>
  <si>
    <t>Textiles y vestuarios</t>
  </si>
  <si>
    <t>02,03,02,99,05</t>
  </si>
  <si>
    <t>02,03,02,99,06</t>
  </si>
  <si>
    <t>Materiales y productos de asfálto</t>
  </si>
  <si>
    <t>Se realiza la modificación presupuestaria solicitada por la Directora de Inversión y Obras para reforzar la cuenta de Materiales de productos minerales y asfalto ya que tiene bajo contenido presupuestario y es insuficiente para las obras programadas parael 2012, el monto de las cuentas que se estan rebajando son los saldos que quedan y ya no requieren realizar compras por lo que resta el año, según consta en el oficio N° MSA-DIO-02-122-2012,</t>
  </si>
  <si>
    <t>03,06,01,00,01,05</t>
  </si>
  <si>
    <t>Suplencias (Ingeniería)</t>
  </si>
  <si>
    <t>03,06,01,01,04,03</t>
  </si>
  <si>
    <t>Servicios de Ingeniería</t>
  </si>
  <si>
    <t>Se realiza la modificación presupuestaria solicitada por la Directora de Inversión y Obras para reforzar la cuenta de Servicios de Ingeniería para ampliar el contrato de un  ingeniero hasta diciembre, el contrato empezara a regir a partir del lunes 24 de setiembre por dos meses y sera prorrogable por un mes más, según consta en el oficio N° MSA-DIO-02-122-2012,</t>
  </si>
  <si>
    <t>Mat. y productos eléctricos, telefónicos y de cómputo</t>
  </si>
  <si>
    <t>Se realiza la modificación Presupuestaria solicitada por el Encargado de Saneamiento Ambiental Básico para reforzar la cuenta de combustibles y lubricantes para la compra de combustible para brindar el servicio de limpieza y mantenimiento de parques, según consta en el Oficicio N° MSA-DS-SAB-OF-02-165-2012.</t>
  </si>
  <si>
    <t>02,25,05,01,03</t>
  </si>
  <si>
    <t>Equipo de Comunicación</t>
  </si>
  <si>
    <t>Otros útiles materiales y suministros</t>
  </si>
  <si>
    <t>02,25,01,01,99</t>
  </si>
  <si>
    <t>Otros Alquileres</t>
  </si>
  <si>
    <t>02,25,01,04,03</t>
  </si>
  <si>
    <t>Servicios de Ingenieria</t>
  </si>
  <si>
    <t>02,25,01,05,02</t>
  </si>
  <si>
    <t>Viáticos dentro del país</t>
  </si>
  <si>
    <t>02,25,01,07,02</t>
  </si>
  <si>
    <t>Actividades protocolarias y sociales</t>
  </si>
  <si>
    <t>02,25,02,02,02</t>
  </si>
  <si>
    <t>Productos agroforestales</t>
  </si>
  <si>
    <t>01,01,06,03,01</t>
  </si>
  <si>
    <t>Prestaciones Legales</t>
  </si>
  <si>
    <t>02,03,06,03,01</t>
  </si>
  <si>
    <t>03,06,01,06,03,01</t>
  </si>
  <si>
    <t>Se realiza la modificación presupuestaria solicitada por la Administradora de Salarios, vía correo electrónico, para dar contenido presupuestario a las cuentas de prestaciones legales de Caminos e Ingeniería para el pago de las liquidaciones de los señores Israel Barrantes y Eduardo Fallas Alpizar.</t>
  </si>
  <si>
    <t>02,09,02,01,05,01</t>
  </si>
  <si>
    <t>Transporte dentro del país</t>
  </si>
  <si>
    <t>02,09,02,02,99,03</t>
  </si>
  <si>
    <t>Productos de papel cartón e impresos</t>
  </si>
  <si>
    <t>02,09,02,05,01,07</t>
  </si>
  <si>
    <t>Equipo Educacional Deportivo y Recreativo</t>
  </si>
  <si>
    <t>Se realiza la modificación presupuestaria solicitada por la Directora Administrativa para reforzar la cuenta Transporte dentro del país, para brindar una coolaboración a la Congregación de Misioneras Catequistas para un servicio de transporte para que la Orquesta y el coro Lírico de la EMAI se presente en la comunidad de Santa Cecilia en La Cruz de Guanacaste y para atender solicitudes de coolaboración de organizaciones como los de la Banda Cantonal, Celajesy Centros Educativos, según consta en la Solicitud de Modificación Interna N° 029-2012.</t>
  </si>
  <si>
    <t>Se realiza la modificación presupuestaria solicitadapor la Alcaldía Municipal, para pasar el proyecto de obra por contrato a transferencia para la Asociación de Desarrollo Integral de Pozos de Santa Ana, según consta en la Solicitud Modificación Interna N°030-2012.</t>
  </si>
  <si>
    <t>02,09,02,02,02,03</t>
  </si>
  <si>
    <t>02,09,02,02,04,01</t>
  </si>
  <si>
    <t>02,09,02,02,99,99</t>
  </si>
  <si>
    <t>Se realiza la modificación presupuestaria solicitada por la Directora Administrativa, para reforzar la cuenta de Otros útiles materiales y suministros para cubrir los gastos para la confección de recuerdos para el Festival Folclórico de Celajes y para la compra de trofeos y medallas para atender las solicitudes de organizaciones del Cantón, según consta en la solicitud de Modificación Presupuestaria N°031-2012</t>
  </si>
  <si>
    <t>Otros servicios de gestión y apoyo</t>
  </si>
  <si>
    <t>03,06,03,05,02,99</t>
  </si>
  <si>
    <t>Parque Infantil Quintas don Lalo</t>
  </si>
  <si>
    <t>Se realiza la modificación presupuestaria solicitada por la Directora Administrativa, para dar más contenido Presupuestario al Proyecto Parque Infantil Quintas Don Lalo ya que el presupuesto asignado es insuficiente y se quiere terminar para poder utilizarlo el próximo año  como uno de los espacios públicos para el Festival Nacional de las Artes, según consta enn la Solicitud de Modificación Interna N° 032-2012,</t>
  </si>
  <si>
    <t>02,09,02,01,04,99</t>
  </si>
  <si>
    <t>01,01,01,04,04</t>
  </si>
  <si>
    <t>Servicios en Ciencias Económicas y Sociales</t>
  </si>
  <si>
    <t>Se realiza la modificación presupuestaria solicitada por la Directora Administrativa, para reforzar la cuenta de Servicios en Ciencias Económicas y Sociales, paracontratar los servicios de un profesional que diseñe un Plan de Evacuación para el Edificio Municipal y el Edificio Anexo conforme a la normativa establecida por la Comisión Nacional de Emergencias, según consta enn la Solicitud de Modificación Interna N° 033-2012,</t>
  </si>
  <si>
    <t>02,28,01,04,04</t>
  </si>
  <si>
    <t>02,28,01,08,01</t>
  </si>
  <si>
    <t>Mantenimiento de Edificios</t>
  </si>
  <si>
    <t>Se realiza la modificación presupuestaria solicitada por la Directora Administrativa, para reforzar la cuenta de Mantenimiento de Edificios y Locales del servicio 02,28 Atención de Emergencias Cantonales para la instalación de 3 ventanas y 11 yardas de canoa para el local del Comité Municipal de emergencias que se encuentra ubicado en Pozos de Santa Ana, según consta en la solicitud de Modificación Presupuestaria N°034-2012</t>
  </si>
  <si>
    <t>01,01,02,03,05</t>
  </si>
  <si>
    <t>Materiales y productos de vidrio</t>
  </si>
  <si>
    <t>Materiales y productos eléctricos telefónicos y de cómputo</t>
  </si>
  <si>
    <t>Se realiza la modificación presupuestaria solicitada por la Directora Administrativa, para reforzar las cuentas de materiales y producots eléctricos, telefónicos y de cómputo para atender las ncecesidades de la administración y la cuenta Equipo y programas de cómputo para la compra de 6 mouse para los equipo del CECI de san Rafael dado que los recursos existentes en la cuenta ya tienen destino , según consta en la solicitud de Modificación Presupuestaria N°035-2012</t>
  </si>
  <si>
    <t>03,06,01,00,03,04</t>
  </si>
  <si>
    <t>Retribución por años servidos</t>
  </si>
  <si>
    <t>02,29,00,03,01</t>
  </si>
  <si>
    <t>02,29,00,03,03</t>
  </si>
  <si>
    <t>02,29,00,04,01</t>
  </si>
  <si>
    <t>02,29,00,04,05</t>
  </si>
  <si>
    <t>02,29,00,05,01</t>
  </si>
  <si>
    <t>02,29,00,05,02</t>
  </si>
  <si>
    <t>02,29,00,05,03</t>
  </si>
  <si>
    <t>02,29,06,02,03</t>
  </si>
  <si>
    <t>02,25,02,03,99</t>
  </si>
  <si>
    <t>Otros materiales y productos de uso en la construcción</t>
  </si>
  <si>
    <t>02,25,02,99,01</t>
  </si>
  <si>
    <t>02,25,02,01,02</t>
  </si>
  <si>
    <t>Productos Farmaceúticos y Medicinales</t>
  </si>
  <si>
    <t>02,25,02,99,04</t>
  </si>
  <si>
    <t>02,25,05,01,05</t>
  </si>
  <si>
    <t>02,25,01,05,01</t>
  </si>
  <si>
    <t>02,25,05,01,01</t>
  </si>
  <si>
    <t>Equipo y maquinaria de producción</t>
  </si>
  <si>
    <t>Materiales y productos de plástico</t>
  </si>
  <si>
    <t>02,25,02,03,06</t>
  </si>
  <si>
    <t>02,25,02,04,01</t>
  </si>
  <si>
    <t>ASIENTO Nº 19</t>
  </si>
  <si>
    <t>ASIENTO Nº 21</t>
  </si>
  <si>
    <t>ASIENTO Nº 22</t>
  </si>
  <si>
    <t>ASIENTO Nº 23</t>
  </si>
  <si>
    <t>Se realiza la modificación presupuestaria solicitada por el Auditor Interno, para la contratación de una firma de auditores informáticos para una auditoría al área de tecnologías de información y para contratar una asesoría para realizar el plan de capacitación de Auditoría para cumplir con lo indicado en el Plan de Trabajo de la Auditoría Interna, según oficio N°MSA-AI-02-138-2012.</t>
  </si>
  <si>
    <t>Se realiza la modificación presupuestaria solicitada por la Encargada de Medio Ambiente para dar contenido presupuestario a las siguientes cuentas: Transporte dentro del país para realizar las giras educativas para incentivar y motivar a los y las voluntarias que coolaboran con la Unidad de Gestión Ambiental, Productos Farmaceúticos y Medicinales para la compra de medicamentos para los botiquines de la Unidad, Materiales y Productos de Plástico para la compra de producots visuales que permitan la identificación de aspectos importantes para promover el Carbono Neutral en nuestro Cantón, Herramientas e instrumentos, para la compra de herramientas básicas para equipar el Centro de Recuperación de Residuos Valorizables. Textiles y Vestuarios, para la adquisición de materiales y producots visuales que promuevan los proyectos comunitarios y para las campañas y eventos especiales establecidos en el II Semestre en el país. Equipo y maquinaria de producción para la compra de una carretilla hidraúlica y equipo y programas de cómputo para el reeplazo de la computadora de la Encargada de Gestión ambiental ya que la actual esta fallando.</t>
  </si>
  <si>
    <t>Se realiza la modificación Presupuestaria solicitada por la Administradora de Salarios, vía correo electrónico, para presupuestar las anualidades del señor Carlos Obando, quien fue nombrado como notificador en el servicio 02,29 Por incumplimiento de deberes de los propietarios de bienes inmuebles y al momento de presupuestar los recursos de un plaza nueva no se incluye contenido presupuestario en la cuenta Retribución por años servidos.</t>
  </si>
  <si>
    <t>Se realiza la modificación presupuestaria de acuerdo a la solicitud de la encargada de Vulnerabilidad Social, para reforzar las cuentas de Alimentos y Bebidas y Otros Servicios de Gestión y Apoyo para el programa PAIPAM, para poder finiquitar con lo propuesto en dicho proyecto.</t>
  </si>
  <si>
    <t>APROBADA POR EL CONCEJO MUNICIPAL EN LA SESIÓN ORDINARIA N° 127 DEL 9 DE OCTUBRE DE 2012</t>
  </si>
  <si>
    <t>02,03,03,02,06,01</t>
  </si>
  <si>
    <t>02,25,02,99,05</t>
  </si>
  <si>
    <t>02,10,05,01,04,99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</si>
</sst>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39">
    <font>
      <sz val="11"/>
      <name val="Arial"/>
      <family val="0"/>
    </font>
    <font>
      <sz val="8"/>
      <name val="Arial"/>
      <family val="2"/>
    </font>
    <font>
      <b/>
      <sz val="10"/>
      <name val="Arial"/>
      <family val="2"/>
    </font>
    <font>
      <sz val="10"/>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medium"/>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0" borderId="0" applyNumberFormat="0" applyBorder="0" applyAlignment="0" applyProtection="0"/>
    <xf numFmtId="0" fontId="22" fillId="0" borderId="0">
      <alignment/>
      <protection/>
    </xf>
    <xf numFmtId="0" fontId="0" fillId="31" borderId="4" applyNumberFormat="0" applyFont="0" applyAlignment="0" applyProtection="0"/>
    <xf numFmtId="9" fontId="0" fillId="0" borderId="0" applyFont="0" applyFill="0" applyBorder="0" applyAlignment="0" applyProtection="0"/>
    <xf numFmtId="0" fontId="32" fillId="20"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1">
    <xf numFmtId="0" fontId="0" fillId="0" borderId="0" xfId="0" applyAlignment="1">
      <alignment/>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wrapText="1"/>
      <protection/>
    </xf>
    <xf numFmtId="0" fontId="2" fillId="32" borderId="10" xfId="0" applyNumberFormat="1" applyFont="1" applyFill="1" applyBorder="1" applyAlignment="1" applyProtection="1">
      <alignment horizontal="center" vertical="center" wrapText="1"/>
      <protection/>
    </xf>
    <xf numFmtId="0" fontId="2" fillId="32" borderId="11" xfId="0" applyNumberFormat="1" applyFont="1" applyFill="1" applyBorder="1" applyAlignment="1" applyProtection="1">
      <alignment horizontal="center" vertical="center" wrapText="1"/>
      <protection/>
    </xf>
    <xf numFmtId="0" fontId="3" fillId="0" borderId="12" xfId="0" applyFont="1" applyFill="1" applyBorder="1" applyAlignment="1">
      <alignment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pplyProtection="1">
      <alignment horizontal="right" vertical="center" wrapText="1"/>
      <protection/>
    </xf>
    <xf numFmtId="4" fontId="2" fillId="0" borderId="13"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0" fontId="2" fillId="32" borderId="12" xfId="0" applyNumberFormat="1" applyFont="1" applyFill="1" applyBorder="1" applyAlignment="1" applyProtection="1">
      <alignment horizontal="center" vertical="center" wrapText="1"/>
      <protection/>
    </xf>
    <xf numFmtId="4" fontId="2" fillId="0" borderId="12" xfId="0" applyNumberFormat="1" applyFont="1" applyFill="1" applyBorder="1" applyAlignment="1" applyProtection="1">
      <alignment horizontal="right" vertical="center" wrapText="1"/>
      <protection/>
    </xf>
    <xf numFmtId="0" fontId="3" fillId="0" borderId="12" xfId="0" applyFont="1" applyFill="1" applyBorder="1" applyAlignment="1">
      <alignment horizontal="justify" vertical="center" wrapText="1"/>
    </xf>
    <xf numFmtId="0" fontId="3" fillId="0" borderId="14" xfId="0" applyFont="1" applyFill="1" applyBorder="1" applyAlignment="1">
      <alignment vertical="center" wrapText="1"/>
    </xf>
    <xf numFmtId="4" fontId="3" fillId="0" borderId="15" xfId="0" applyNumberFormat="1" applyFont="1" applyFill="1" applyBorder="1" applyAlignment="1" applyProtection="1">
      <alignment horizontal="right" vertical="center" wrapText="1"/>
      <protection/>
    </xf>
    <xf numFmtId="0" fontId="3" fillId="32" borderId="16" xfId="0" applyNumberFormat="1" applyFont="1" applyFill="1" applyBorder="1" applyAlignment="1" applyProtection="1">
      <alignment horizontal="left" vertical="center" wrapText="1"/>
      <protection/>
    </xf>
    <xf numFmtId="0" fontId="3" fillId="32" borderId="15" xfId="0" applyNumberFormat="1" applyFont="1" applyFill="1" applyBorder="1" applyAlignment="1" applyProtection="1">
      <alignment horizontal="left" vertical="center" wrapText="1"/>
      <protection/>
    </xf>
    <xf numFmtId="0" fontId="4" fillId="0" borderId="14" xfId="51" applyFont="1" applyBorder="1" applyAlignment="1">
      <alignment horizontal="left" vertical="center" wrapText="1"/>
      <protection/>
    </xf>
    <xf numFmtId="0" fontId="3" fillId="0" borderId="13" xfId="0" applyFont="1" applyFill="1" applyBorder="1" applyAlignment="1">
      <alignment vertical="center" wrapText="1"/>
    </xf>
    <xf numFmtId="4" fontId="3" fillId="0" borderId="13" xfId="0" applyNumberFormat="1" applyFont="1" applyFill="1" applyBorder="1" applyAlignment="1" applyProtection="1">
      <alignment horizontal="right" vertical="center" wrapText="1"/>
      <protection/>
    </xf>
    <xf numFmtId="0" fontId="2" fillId="32" borderId="11" xfId="0" applyNumberFormat="1" applyFont="1" applyFill="1" applyBorder="1" applyAlignment="1" applyProtection="1">
      <alignment vertical="center" wrapText="1"/>
      <protection/>
    </xf>
    <xf numFmtId="0" fontId="2" fillId="32" borderId="17" xfId="0" applyNumberFormat="1" applyFont="1" applyFill="1" applyBorder="1" applyAlignment="1" applyProtection="1">
      <alignment vertical="center" wrapText="1"/>
      <protection/>
    </xf>
    <xf numFmtId="0" fontId="2" fillId="32" borderId="18" xfId="0" applyNumberFormat="1" applyFont="1" applyFill="1" applyBorder="1" applyAlignment="1" applyProtection="1">
      <alignment vertical="center" wrapText="1"/>
      <protection/>
    </xf>
    <xf numFmtId="0" fontId="3" fillId="0" borderId="19" xfId="0" applyFont="1" applyFill="1" applyBorder="1" applyAlignment="1">
      <alignment vertical="center" wrapText="1"/>
    </xf>
    <xf numFmtId="0" fontId="3" fillId="0" borderId="20" xfId="0" applyFont="1" applyFill="1" applyBorder="1" applyAlignment="1">
      <alignment horizontal="left" vertical="center" wrapText="1"/>
    </xf>
    <xf numFmtId="4" fontId="3" fillId="0" borderId="20" xfId="0" applyNumberFormat="1" applyFont="1" applyFill="1" applyBorder="1" applyAlignment="1" applyProtection="1">
      <alignment horizontal="right" vertical="center" wrapText="1"/>
      <protection/>
    </xf>
    <xf numFmtId="4" fontId="3" fillId="0" borderId="21" xfId="0" applyNumberFormat="1" applyFont="1" applyFill="1" applyBorder="1" applyAlignment="1" applyProtection="1">
      <alignment horizontal="right" vertical="center" wrapText="1"/>
      <protection/>
    </xf>
    <xf numFmtId="0" fontId="3" fillId="0" borderId="22" xfId="0" applyFont="1" applyFill="1" applyBorder="1" applyAlignment="1">
      <alignment vertical="center" wrapText="1"/>
    </xf>
    <xf numFmtId="4" fontId="3" fillId="0" borderId="23" xfId="0" applyNumberFormat="1" applyFont="1" applyFill="1" applyBorder="1" applyAlignment="1" applyProtection="1">
      <alignment horizontal="right" vertical="center" wrapText="1"/>
      <protection/>
    </xf>
    <xf numFmtId="4" fontId="2" fillId="0" borderId="24" xfId="0" applyNumberFormat="1" applyFont="1" applyFill="1" applyBorder="1" applyAlignment="1" applyProtection="1">
      <alignment horizontal="right" vertical="center" wrapText="1"/>
      <protection/>
    </xf>
    <xf numFmtId="4" fontId="2" fillId="0" borderId="25" xfId="0" applyNumberFormat="1" applyFont="1" applyFill="1" applyBorder="1" applyAlignment="1" applyProtection="1">
      <alignment horizontal="right" vertical="center" wrapText="1"/>
      <protection/>
    </xf>
    <xf numFmtId="0" fontId="3" fillId="0" borderId="13" xfId="0" applyFont="1" applyFill="1" applyBorder="1" applyAlignment="1">
      <alignment horizontal="justify" vertical="center" wrapText="1"/>
    </xf>
    <xf numFmtId="0" fontId="3" fillId="0" borderId="0" xfId="0" applyFont="1" applyAlignment="1">
      <alignment vertical="center" wrapText="1"/>
    </xf>
    <xf numFmtId="0" fontId="2" fillId="0" borderId="0" xfId="0" applyFont="1" applyFill="1" applyBorder="1" applyAlignment="1">
      <alignment vertical="center" wrapText="1"/>
    </xf>
    <xf numFmtId="0" fontId="2" fillId="33" borderId="0" xfId="0" applyFont="1" applyFill="1" applyBorder="1" applyAlignment="1">
      <alignment vertical="center" wrapText="1"/>
    </xf>
    <xf numFmtId="4" fontId="3" fillId="0" borderId="0" xfId="0" applyNumberFormat="1" applyFont="1" applyAlignment="1">
      <alignment vertical="center" wrapText="1"/>
    </xf>
    <xf numFmtId="0" fontId="4" fillId="0" borderId="13" xfId="51" applyFont="1" applyBorder="1" applyAlignment="1">
      <alignment vertical="center" wrapText="1"/>
      <protection/>
    </xf>
    <xf numFmtId="0" fontId="4" fillId="0" borderId="12" xfId="51" applyFont="1" applyBorder="1" applyAlignment="1">
      <alignment horizontal="left" vertical="center" wrapText="1"/>
      <protection/>
    </xf>
    <xf numFmtId="4" fontId="4" fillId="0" borderId="12" xfId="51" applyNumberFormat="1" applyFont="1" applyBorder="1" applyAlignment="1">
      <alignment vertical="center" wrapText="1"/>
      <protection/>
    </xf>
    <xf numFmtId="0" fontId="4" fillId="0" borderId="12" xfId="51" applyFont="1" applyBorder="1" applyAlignment="1">
      <alignment vertical="center" wrapText="1"/>
      <protection/>
    </xf>
    <xf numFmtId="0" fontId="2" fillId="0" borderId="0" xfId="0" applyFont="1" applyFill="1" applyBorder="1" applyAlignment="1">
      <alignment horizontal="center" vertical="center" wrapText="1"/>
    </xf>
    <xf numFmtId="43" fontId="3" fillId="0" borderId="0" xfId="46" applyFont="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32"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center" vertical="center" wrapText="1"/>
      <protection/>
    </xf>
    <xf numFmtId="0" fontId="3" fillId="0" borderId="0" xfId="0" applyFont="1" applyAlignment="1">
      <alignment horizontal="justify" vertical="center" wrapText="1"/>
    </xf>
    <xf numFmtId="0" fontId="2"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34" borderId="2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1</xdr:col>
      <xdr:colOff>247650</xdr:colOff>
      <xdr:row>3</xdr:row>
      <xdr:rowOff>171450</xdr:rowOff>
    </xdr:to>
    <xdr:pic>
      <xdr:nvPicPr>
        <xdr:cNvPr id="1" name="Picture 4"/>
        <xdr:cNvPicPr preferRelativeResize="1">
          <a:picLocks noChangeAspect="1"/>
        </xdr:cNvPicPr>
      </xdr:nvPicPr>
      <xdr:blipFill>
        <a:blip r:embed="rId1"/>
        <a:stretch>
          <a:fillRect/>
        </a:stretch>
      </xdr:blipFill>
      <xdr:spPr>
        <a:xfrm>
          <a:off x="114300" y="142875"/>
          <a:ext cx="1304925" cy="600075"/>
        </a:xfrm>
        <a:prstGeom prst="rect">
          <a:avLst/>
        </a:prstGeom>
        <a:noFill/>
        <a:ln w="9525" cmpd="sng">
          <a:noFill/>
        </a:ln>
      </xdr:spPr>
    </xdr:pic>
    <xdr:clientData/>
  </xdr:twoCellAnchor>
  <xdr:twoCellAnchor editAs="oneCell">
    <xdr:from>
      <xdr:col>5</xdr:col>
      <xdr:colOff>114300</xdr:colOff>
      <xdr:row>0</xdr:row>
      <xdr:rowOff>104775</xdr:rowOff>
    </xdr:from>
    <xdr:to>
      <xdr:col>5</xdr:col>
      <xdr:colOff>990600</xdr:colOff>
      <xdr:row>4</xdr:row>
      <xdr:rowOff>47625</xdr:rowOff>
    </xdr:to>
    <xdr:pic>
      <xdr:nvPicPr>
        <xdr:cNvPr id="2" name="Picture 6"/>
        <xdr:cNvPicPr preferRelativeResize="1">
          <a:picLocks noChangeAspect="1"/>
        </xdr:cNvPicPr>
      </xdr:nvPicPr>
      <xdr:blipFill>
        <a:blip r:embed="rId2"/>
        <a:stretch>
          <a:fillRect/>
        </a:stretch>
      </xdr:blipFill>
      <xdr:spPr>
        <a:xfrm>
          <a:off x="8077200" y="104775"/>
          <a:ext cx="8763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8"/>
  <sheetViews>
    <sheetView showGridLines="0" tabSelected="1" zoomScalePageLayoutView="0" workbookViewId="0" topLeftCell="A1">
      <selection activeCell="A315" sqref="A315"/>
    </sheetView>
  </sheetViews>
  <sheetFormatPr defaultColWidth="11.00390625" defaultRowHeight="14.25"/>
  <cols>
    <col min="1" max="1" width="15.375" style="34" customWidth="1"/>
    <col min="2" max="2" width="40.125" style="34" customWidth="1"/>
    <col min="3" max="3" width="16.625" style="34" customWidth="1"/>
    <col min="4" max="4" width="16.25390625" style="34" customWidth="1"/>
    <col min="5" max="5" width="16.125" style="34" customWidth="1"/>
    <col min="6" max="6" width="16.25390625" style="34" customWidth="1"/>
    <col min="7" max="8" width="16.625" style="34" customWidth="1"/>
    <col min="9" max="16384" width="11.00390625" style="34" customWidth="1"/>
  </cols>
  <sheetData>
    <row r="1" spans="1:9" ht="15" customHeight="1">
      <c r="A1" s="51" t="s">
        <v>0</v>
      </c>
      <c r="B1" s="51"/>
      <c r="C1" s="51"/>
      <c r="D1" s="51"/>
      <c r="E1" s="51"/>
      <c r="F1" s="51"/>
      <c r="G1" s="2"/>
      <c r="H1" s="2"/>
      <c r="I1" s="2"/>
    </row>
    <row r="2" spans="1:9" ht="15" customHeight="1">
      <c r="A2" s="51" t="s">
        <v>1</v>
      </c>
      <c r="B2" s="51"/>
      <c r="C2" s="51"/>
      <c r="D2" s="51"/>
      <c r="E2" s="51"/>
      <c r="F2" s="51"/>
      <c r="G2" s="51"/>
      <c r="H2" s="51"/>
      <c r="I2" s="51"/>
    </row>
    <row r="3" spans="1:9" ht="15" customHeight="1">
      <c r="A3" s="51" t="s">
        <v>35</v>
      </c>
      <c r="B3" s="51"/>
      <c r="C3" s="51"/>
      <c r="D3" s="51"/>
      <c r="E3" s="51"/>
      <c r="F3" s="51"/>
      <c r="G3" s="51"/>
      <c r="H3" s="51"/>
      <c r="I3" s="51"/>
    </row>
    <row r="4" spans="1:9" ht="15" customHeight="1">
      <c r="A4" s="51" t="s">
        <v>213</v>
      </c>
      <c r="B4" s="51"/>
      <c r="C4" s="51"/>
      <c r="D4" s="51"/>
      <c r="E4" s="51"/>
      <c r="F4" s="51"/>
      <c r="G4" s="51"/>
      <c r="H4" s="51"/>
      <c r="I4" s="51"/>
    </row>
    <row r="5" spans="1:9" ht="12.75" customHeight="1">
      <c r="A5" s="1"/>
      <c r="B5" s="1"/>
      <c r="C5" s="1"/>
      <c r="D5" s="1"/>
      <c r="E5" s="1"/>
      <c r="F5" s="1"/>
      <c r="G5" s="1"/>
      <c r="H5" s="1"/>
      <c r="I5" s="1"/>
    </row>
    <row r="6" spans="1:9" ht="13.5" customHeight="1">
      <c r="A6" s="56" t="s">
        <v>21</v>
      </c>
      <c r="B6" s="57"/>
      <c r="C6" s="57"/>
      <c r="D6" s="57"/>
      <c r="E6" s="57"/>
      <c r="F6" s="57"/>
      <c r="G6" s="35"/>
      <c r="H6" s="35"/>
      <c r="I6" s="36"/>
    </row>
    <row r="7" ht="13.5" thickBot="1"/>
    <row r="8" spans="1:6" ht="28.5" customHeight="1" thickBot="1">
      <c r="A8" s="3" t="s">
        <v>16</v>
      </c>
      <c r="B8" s="4" t="s">
        <v>2</v>
      </c>
      <c r="C8" s="3" t="s">
        <v>3</v>
      </c>
      <c r="D8" s="3" t="s">
        <v>4</v>
      </c>
      <c r="E8" s="3" t="s">
        <v>5</v>
      </c>
      <c r="F8" s="3" t="s">
        <v>6</v>
      </c>
    </row>
    <row r="9" spans="1:6" ht="15.75" customHeight="1" thickBot="1">
      <c r="A9" s="22" t="s">
        <v>7</v>
      </c>
      <c r="B9" s="23"/>
      <c r="C9" s="23"/>
      <c r="D9" s="23"/>
      <c r="E9" s="23"/>
      <c r="F9" s="24"/>
    </row>
    <row r="10" spans="1:6" ht="15" customHeight="1">
      <c r="A10" s="25" t="s">
        <v>37</v>
      </c>
      <c r="B10" s="26" t="s">
        <v>36</v>
      </c>
      <c r="C10" s="27">
        <v>4150000</v>
      </c>
      <c r="D10" s="27">
        <v>4150000</v>
      </c>
      <c r="E10" s="27"/>
      <c r="F10" s="28">
        <f>+C10-D10+E10</f>
        <v>0</v>
      </c>
    </row>
    <row r="11" spans="1:6" ht="15" customHeight="1">
      <c r="A11" s="29" t="s">
        <v>38</v>
      </c>
      <c r="B11" s="6" t="s">
        <v>39</v>
      </c>
      <c r="C11" s="7">
        <v>0</v>
      </c>
      <c r="D11" s="7"/>
      <c r="E11" s="7">
        <v>4150000</v>
      </c>
      <c r="F11" s="30">
        <f>+C11-D11+E11</f>
        <v>4150000</v>
      </c>
    </row>
    <row r="12" spans="1:6" ht="13.5" thickBot="1">
      <c r="A12" s="54"/>
      <c r="B12" s="55"/>
      <c r="C12" s="31">
        <f>SUM(C10:C11)</f>
        <v>4150000</v>
      </c>
      <c r="D12" s="31">
        <f>SUM(D10:D11)</f>
        <v>4150000</v>
      </c>
      <c r="E12" s="31">
        <f>SUM(E10:E11)</f>
        <v>4150000</v>
      </c>
      <c r="F12" s="32">
        <f>SUM(F10:F11)</f>
        <v>4150000</v>
      </c>
    </row>
    <row r="13" spans="1:5" ht="12.75">
      <c r="A13" s="9"/>
      <c r="B13" s="10"/>
      <c r="C13" s="10"/>
      <c r="D13" s="10"/>
      <c r="E13" s="10"/>
    </row>
    <row r="14" spans="1:5" ht="12.75">
      <c r="A14" s="47" t="s">
        <v>15</v>
      </c>
      <c r="B14" s="47"/>
      <c r="C14" s="47"/>
      <c r="D14" s="47"/>
      <c r="E14" s="47"/>
    </row>
    <row r="15" spans="1:5" ht="12.75">
      <c r="A15" s="11"/>
      <c r="B15" s="10"/>
      <c r="C15" s="10"/>
      <c r="D15" s="10"/>
      <c r="E15" s="10"/>
    </row>
    <row r="16" spans="1:6" ht="38.25" customHeight="1">
      <c r="A16" s="50" t="s">
        <v>209</v>
      </c>
      <c r="B16" s="50"/>
      <c r="C16" s="50"/>
      <c r="D16" s="50"/>
      <c r="E16" s="50"/>
      <c r="F16" s="50"/>
    </row>
    <row r="17" spans="1:5" ht="15" customHeight="1" thickBot="1">
      <c r="A17" s="11"/>
      <c r="B17" s="11"/>
      <c r="C17" s="11"/>
      <c r="D17" s="11"/>
      <c r="E17" s="11"/>
    </row>
    <row r="18" spans="1:6" ht="27" customHeight="1" thickBot="1">
      <c r="A18" s="3" t="s">
        <v>16</v>
      </c>
      <c r="B18" s="4" t="s">
        <v>2</v>
      </c>
      <c r="C18" s="3" t="s">
        <v>3</v>
      </c>
      <c r="D18" s="3" t="s">
        <v>4</v>
      </c>
      <c r="E18" s="3" t="s">
        <v>5</v>
      </c>
      <c r="F18" s="3" t="s">
        <v>6</v>
      </c>
    </row>
    <row r="19" spans="1:6" ht="13.5" thickBot="1">
      <c r="A19" s="22" t="s">
        <v>8</v>
      </c>
      <c r="B19" s="23"/>
      <c r="C19" s="23"/>
      <c r="D19" s="23"/>
      <c r="E19" s="23"/>
      <c r="F19" s="24"/>
    </row>
    <row r="20" spans="1:6" ht="15" customHeight="1">
      <c r="A20" s="20" t="s">
        <v>40</v>
      </c>
      <c r="B20" s="33" t="s">
        <v>54</v>
      </c>
      <c r="C20" s="21">
        <v>445817</v>
      </c>
      <c r="D20" s="21">
        <v>200000</v>
      </c>
      <c r="E20" s="21"/>
      <c r="F20" s="21">
        <f>+C20-D20+E20</f>
        <v>245817</v>
      </c>
    </row>
    <row r="21" spans="1:6" ht="15" customHeight="1">
      <c r="A21" s="5" t="s">
        <v>41</v>
      </c>
      <c r="B21" s="14" t="s">
        <v>42</v>
      </c>
      <c r="C21" s="7">
        <v>1000000</v>
      </c>
      <c r="D21" s="7">
        <v>500000</v>
      </c>
      <c r="E21" s="7"/>
      <c r="F21" s="7">
        <f>+C21-D21+E21</f>
        <v>500000</v>
      </c>
    </row>
    <row r="22" spans="1:6" ht="15" customHeight="1">
      <c r="A22" s="5" t="s">
        <v>43</v>
      </c>
      <c r="B22" s="14" t="s">
        <v>44</v>
      </c>
      <c r="C22" s="7">
        <v>8927</v>
      </c>
      <c r="D22" s="7"/>
      <c r="E22" s="7">
        <v>700000</v>
      </c>
      <c r="F22" s="7">
        <f>+C22-D22+E22</f>
        <v>708927</v>
      </c>
    </row>
    <row r="23" spans="1:6" ht="15" customHeight="1">
      <c r="A23" s="52"/>
      <c r="B23" s="53"/>
      <c r="C23" s="8">
        <f>SUM(C20:C22)</f>
        <v>1454744</v>
      </c>
      <c r="D23" s="8">
        <f>SUM(D20:D22)</f>
        <v>700000</v>
      </c>
      <c r="E23" s="8">
        <f>SUM(E20:E22)</f>
        <v>700000</v>
      </c>
      <c r="F23" s="8">
        <f>SUM(F20:F22)</f>
        <v>1454744</v>
      </c>
    </row>
    <row r="24" spans="1:5" ht="12.75">
      <c r="A24" s="9"/>
      <c r="B24" s="10"/>
      <c r="C24" s="10"/>
      <c r="D24" s="10"/>
      <c r="E24" s="10"/>
    </row>
    <row r="25" spans="1:5" ht="12.75">
      <c r="A25" s="47" t="s">
        <v>15</v>
      </c>
      <c r="B25" s="47"/>
      <c r="C25" s="47"/>
      <c r="D25" s="47"/>
      <c r="E25" s="47"/>
    </row>
    <row r="26" spans="1:5" ht="12.75">
      <c r="A26" s="11"/>
      <c r="B26" s="10"/>
      <c r="C26" s="10"/>
      <c r="D26" s="10"/>
      <c r="E26" s="10"/>
    </row>
    <row r="27" spans="1:6" ht="27.75" customHeight="1">
      <c r="A27" s="50" t="s">
        <v>135</v>
      </c>
      <c r="B27" s="50"/>
      <c r="C27" s="50"/>
      <c r="D27" s="50"/>
      <c r="E27" s="50"/>
      <c r="F27" s="50"/>
    </row>
    <row r="28" spans="1:6" ht="15" customHeight="1" thickBot="1">
      <c r="A28" s="11"/>
      <c r="B28" s="11"/>
      <c r="C28" s="11"/>
      <c r="D28" s="11"/>
      <c r="E28" s="11"/>
      <c r="F28" s="11"/>
    </row>
    <row r="29" spans="1:6" ht="25.5" customHeight="1" thickBot="1">
      <c r="A29" s="3" t="s">
        <v>16</v>
      </c>
      <c r="B29" s="4" t="s">
        <v>2</v>
      </c>
      <c r="C29" s="3" t="s">
        <v>3</v>
      </c>
      <c r="D29" s="3" t="s">
        <v>4</v>
      </c>
      <c r="E29" s="3" t="s">
        <v>5</v>
      </c>
      <c r="F29" s="3" t="s">
        <v>6</v>
      </c>
    </row>
    <row r="30" spans="1:6" ht="13.5" thickBot="1">
      <c r="A30" s="22" t="s">
        <v>9</v>
      </c>
      <c r="B30" s="23"/>
      <c r="C30" s="23"/>
      <c r="D30" s="23"/>
      <c r="E30" s="23"/>
      <c r="F30" s="24"/>
    </row>
    <row r="31" spans="1:6" ht="15" customHeight="1">
      <c r="A31" s="15" t="s">
        <v>45</v>
      </c>
      <c r="B31" s="6" t="s">
        <v>46</v>
      </c>
      <c r="C31" s="16">
        <v>10000000</v>
      </c>
      <c r="D31" s="7">
        <v>10000000</v>
      </c>
      <c r="E31" s="7"/>
      <c r="F31" s="7">
        <f>+C31-D31+E31</f>
        <v>0</v>
      </c>
    </row>
    <row r="32" spans="1:6" ht="15" customHeight="1">
      <c r="A32" s="15" t="s">
        <v>47</v>
      </c>
      <c r="B32" s="6" t="s">
        <v>48</v>
      </c>
      <c r="C32" s="16">
        <v>0</v>
      </c>
      <c r="D32" s="7"/>
      <c r="E32" s="7">
        <v>10000000</v>
      </c>
      <c r="F32" s="7">
        <f>+C32-D32+E32</f>
        <v>10000000</v>
      </c>
    </row>
    <row r="33" spans="1:6" ht="12.75">
      <c r="A33" s="49"/>
      <c r="B33" s="49"/>
      <c r="C33" s="13">
        <f>SUM(C31:C32)</f>
        <v>10000000</v>
      </c>
      <c r="D33" s="13">
        <f>SUM(D31:D32)</f>
        <v>10000000</v>
      </c>
      <c r="E33" s="13">
        <f>SUM(E31:E32)</f>
        <v>10000000</v>
      </c>
      <c r="F33" s="13">
        <f>SUM(F31:F32)</f>
        <v>10000000</v>
      </c>
    </row>
    <row r="34" spans="1:5" ht="12.75">
      <c r="A34" s="9"/>
      <c r="B34" s="10"/>
      <c r="C34" s="10"/>
      <c r="D34" s="10"/>
      <c r="E34" s="10"/>
    </row>
    <row r="35" spans="1:5" ht="12.75">
      <c r="A35" s="47" t="s">
        <v>15</v>
      </c>
      <c r="B35" s="47"/>
      <c r="C35" s="47"/>
      <c r="D35" s="47"/>
      <c r="E35" s="47"/>
    </row>
    <row r="36" spans="1:5" ht="6.75" customHeight="1">
      <c r="A36" s="11"/>
      <c r="B36" s="10"/>
      <c r="C36" s="10"/>
      <c r="D36" s="10"/>
      <c r="E36" s="10"/>
    </row>
    <row r="37" spans="1:6" ht="25.5" customHeight="1">
      <c r="A37" s="50" t="s">
        <v>161</v>
      </c>
      <c r="B37" s="50"/>
      <c r="C37" s="50"/>
      <c r="D37" s="50"/>
      <c r="E37" s="50"/>
      <c r="F37" s="50"/>
    </row>
    <row r="38" spans="1:6" ht="15" customHeight="1" thickBot="1">
      <c r="A38" s="11"/>
      <c r="B38" s="11"/>
      <c r="C38" s="11"/>
      <c r="D38" s="11"/>
      <c r="E38" s="11"/>
      <c r="F38" s="11"/>
    </row>
    <row r="39" spans="1:6" ht="25.5" customHeight="1" thickBot="1">
      <c r="A39" s="3" t="s">
        <v>16</v>
      </c>
      <c r="B39" s="4" t="s">
        <v>2</v>
      </c>
      <c r="C39" s="3" t="s">
        <v>3</v>
      </c>
      <c r="D39" s="3" t="s">
        <v>4</v>
      </c>
      <c r="E39" s="3" t="s">
        <v>5</v>
      </c>
      <c r="F39" s="3" t="s">
        <v>6</v>
      </c>
    </row>
    <row r="40" spans="1:6" ht="13.5" thickBot="1">
      <c r="A40" s="22" t="s">
        <v>10</v>
      </c>
      <c r="B40" s="23"/>
      <c r="C40" s="23"/>
      <c r="D40" s="23"/>
      <c r="E40" s="23"/>
      <c r="F40" s="24"/>
    </row>
    <row r="41" spans="1:6" ht="15" customHeight="1">
      <c r="A41" s="5" t="s">
        <v>49</v>
      </c>
      <c r="B41" s="6" t="s">
        <v>54</v>
      </c>
      <c r="C41" s="7">
        <v>200000</v>
      </c>
      <c r="D41" s="7">
        <v>200000</v>
      </c>
      <c r="E41" s="7"/>
      <c r="F41" s="7">
        <f>+C41-D41+E41</f>
        <v>0</v>
      </c>
    </row>
    <row r="42" spans="1:6" ht="12.75">
      <c r="A42" s="5" t="s">
        <v>50</v>
      </c>
      <c r="B42" s="6" t="s">
        <v>42</v>
      </c>
      <c r="C42" s="7">
        <v>1156063</v>
      </c>
      <c r="D42" s="7">
        <v>600000</v>
      </c>
      <c r="E42" s="7"/>
      <c r="F42" s="7">
        <f>+C42-D42+E42</f>
        <v>556063</v>
      </c>
    </row>
    <row r="43" spans="1:6" ht="12.75">
      <c r="A43" s="5" t="s">
        <v>51</v>
      </c>
      <c r="B43" s="6" t="s">
        <v>52</v>
      </c>
      <c r="C43" s="7">
        <v>850</v>
      </c>
      <c r="D43" s="7"/>
      <c r="E43" s="7">
        <v>800000</v>
      </c>
      <c r="F43" s="7">
        <f>+C43-D43+E43</f>
        <v>800850</v>
      </c>
    </row>
    <row r="44" spans="1:6" ht="12.75">
      <c r="A44" s="49"/>
      <c r="B44" s="49"/>
      <c r="C44" s="13">
        <f>SUM(C41:C43)</f>
        <v>1356913</v>
      </c>
      <c r="D44" s="13">
        <f>SUM(D41:D43)</f>
        <v>800000</v>
      </c>
      <c r="E44" s="13">
        <f>SUM(E41:E43)</f>
        <v>800000</v>
      </c>
      <c r="F44" s="13">
        <f>SUM(F41:F43)</f>
        <v>1356913</v>
      </c>
    </row>
    <row r="45" spans="1:5" ht="7.5" customHeight="1">
      <c r="A45" s="9"/>
      <c r="B45" s="10"/>
      <c r="C45" s="10"/>
      <c r="D45" s="10"/>
      <c r="E45" s="10"/>
    </row>
    <row r="46" spans="1:5" ht="12.75">
      <c r="A46" s="47" t="s">
        <v>15</v>
      </c>
      <c r="B46" s="47"/>
      <c r="C46" s="47"/>
      <c r="D46" s="47"/>
      <c r="E46" s="47"/>
    </row>
    <row r="47" spans="1:5" ht="12.75">
      <c r="A47" s="11"/>
      <c r="B47" s="10"/>
      <c r="C47" s="10"/>
      <c r="D47" s="10"/>
      <c r="E47" s="10"/>
    </row>
    <row r="48" spans="1:6" ht="27" customHeight="1">
      <c r="A48" s="50" t="s">
        <v>53</v>
      </c>
      <c r="B48" s="50"/>
      <c r="C48" s="50"/>
      <c r="D48" s="50"/>
      <c r="E48" s="50"/>
      <c r="F48" s="50"/>
    </row>
    <row r="49" spans="1:5" ht="15" customHeight="1" thickBot="1">
      <c r="A49" s="11"/>
      <c r="B49" s="11"/>
      <c r="C49" s="11"/>
      <c r="D49" s="11"/>
      <c r="E49" s="11"/>
    </row>
    <row r="50" spans="1:6" ht="25.5" customHeight="1" thickBot="1">
      <c r="A50" s="3" t="s">
        <v>16</v>
      </c>
      <c r="B50" s="4" t="s">
        <v>2</v>
      </c>
      <c r="C50" s="3" t="s">
        <v>3</v>
      </c>
      <c r="D50" s="3" t="s">
        <v>4</v>
      </c>
      <c r="E50" s="3" t="s">
        <v>5</v>
      </c>
      <c r="F50" s="3" t="s">
        <v>6</v>
      </c>
    </row>
    <row r="51" spans="1:6" ht="13.5" thickBot="1">
      <c r="A51" s="22" t="s">
        <v>17</v>
      </c>
      <c r="B51" s="23"/>
      <c r="C51" s="23"/>
      <c r="D51" s="23"/>
      <c r="E51" s="23"/>
      <c r="F51" s="24"/>
    </row>
    <row r="52" spans="1:7" ht="12.75">
      <c r="A52" s="5" t="s">
        <v>55</v>
      </c>
      <c r="B52" s="6" t="s">
        <v>56</v>
      </c>
      <c r="C52" s="7">
        <v>3000</v>
      </c>
      <c r="D52" s="7">
        <v>3000</v>
      </c>
      <c r="E52" s="7"/>
      <c r="F52" s="7">
        <f>+C52-D52+E52</f>
        <v>0</v>
      </c>
      <c r="G52" s="37"/>
    </row>
    <row r="53" spans="1:6" ht="12.75">
      <c r="A53" s="5" t="s">
        <v>57</v>
      </c>
      <c r="B53" s="6" t="s">
        <v>58</v>
      </c>
      <c r="C53" s="7">
        <v>6210517.51</v>
      </c>
      <c r="D53" s="7">
        <v>612000</v>
      </c>
      <c r="E53" s="7"/>
      <c r="F53" s="7">
        <f>+C53-D53+E53</f>
        <v>5598517.51</v>
      </c>
    </row>
    <row r="54" spans="1:6" ht="15" customHeight="1">
      <c r="A54" s="5" t="s">
        <v>59</v>
      </c>
      <c r="B54" s="6" t="s">
        <v>134</v>
      </c>
      <c r="C54" s="7">
        <v>30282.67</v>
      </c>
      <c r="D54" s="7"/>
      <c r="E54" s="7">
        <f>435000+25000</f>
        <v>460000</v>
      </c>
      <c r="F54" s="7">
        <f>+C54-D54+E54</f>
        <v>490282.67</v>
      </c>
    </row>
    <row r="55" spans="1:6" ht="12.75">
      <c r="A55" s="5" t="s">
        <v>60</v>
      </c>
      <c r="B55" s="6" t="s">
        <v>61</v>
      </c>
      <c r="C55" s="7">
        <v>68477576.86</v>
      </c>
      <c r="D55" s="7"/>
      <c r="E55" s="7">
        <f>17000+138000</f>
        <v>155000</v>
      </c>
      <c r="F55" s="7">
        <f>+C55-D55+E55</f>
        <v>68632576.86</v>
      </c>
    </row>
    <row r="56" spans="1:6" ht="12.75">
      <c r="A56" s="49"/>
      <c r="B56" s="49"/>
      <c r="C56" s="13">
        <f>SUM(C52:C55)</f>
        <v>74721377.03999999</v>
      </c>
      <c r="D56" s="13">
        <f>SUM(D52:D55)</f>
        <v>615000</v>
      </c>
      <c r="E56" s="13">
        <f>SUM(E52:E55)</f>
        <v>615000</v>
      </c>
      <c r="F56" s="13">
        <f>SUM(F52:F55)</f>
        <v>74721377.03999999</v>
      </c>
    </row>
    <row r="57" spans="1:5" ht="12.75">
      <c r="A57" s="47" t="s">
        <v>15</v>
      </c>
      <c r="B57" s="47"/>
      <c r="C57" s="47"/>
      <c r="D57" s="47"/>
      <c r="E57" s="47"/>
    </row>
    <row r="58" spans="1:5" ht="12.75">
      <c r="A58" s="11"/>
      <c r="B58" s="10"/>
      <c r="C58" s="10"/>
      <c r="D58" s="10"/>
      <c r="E58" s="10"/>
    </row>
    <row r="59" spans="1:6" ht="25.5" customHeight="1">
      <c r="A59" s="50" t="s">
        <v>62</v>
      </c>
      <c r="B59" s="50"/>
      <c r="C59" s="50"/>
      <c r="D59" s="50"/>
      <c r="E59" s="50"/>
      <c r="F59" s="50"/>
    </row>
    <row r="60" spans="1:5" ht="13.5" thickBot="1">
      <c r="A60" s="11"/>
      <c r="B60" s="10"/>
      <c r="C60" s="10"/>
      <c r="D60" s="10"/>
      <c r="E60" s="10"/>
    </row>
    <row r="61" spans="1:6" ht="27" customHeight="1" thickBot="1">
      <c r="A61" s="3" t="s">
        <v>16</v>
      </c>
      <c r="B61" s="4" t="s">
        <v>2</v>
      </c>
      <c r="C61" s="3" t="s">
        <v>3</v>
      </c>
      <c r="D61" s="3" t="s">
        <v>4</v>
      </c>
      <c r="E61" s="3" t="s">
        <v>5</v>
      </c>
      <c r="F61" s="3" t="s">
        <v>6</v>
      </c>
    </row>
    <row r="62" spans="1:6" ht="13.5" thickBot="1">
      <c r="A62" s="22" t="s">
        <v>18</v>
      </c>
      <c r="B62" s="23"/>
      <c r="C62" s="23"/>
      <c r="D62" s="23"/>
      <c r="E62" s="23"/>
      <c r="F62" s="24"/>
    </row>
    <row r="63" spans="1:6" ht="12.75">
      <c r="A63" s="38" t="s">
        <v>63</v>
      </c>
      <c r="B63" s="39" t="s">
        <v>56</v>
      </c>
      <c r="C63" s="40">
        <v>1790601.74</v>
      </c>
      <c r="D63" s="40">
        <v>771675.83</v>
      </c>
      <c r="E63" s="40"/>
      <c r="F63" s="7">
        <f>+C63-D63+E63</f>
        <v>1018925.91</v>
      </c>
    </row>
    <row r="64" spans="1:6" ht="12.75">
      <c r="A64" s="38" t="s">
        <v>64</v>
      </c>
      <c r="B64" s="39" t="s">
        <v>65</v>
      </c>
      <c r="C64" s="40">
        <v>55226.27</v>
      </c>
      <c r="D64" s="40"/>
      <c r="E64" s="40">
        <v>555584.62</v>
      </c>
      <c r="F64" s="7">
        <f aca="true" t="shared" si="0" ref="F64:F70">+C64-D64+E64</f>
        <v>610810.89</v>
      </c>
    </row>
    <row r="65" spans="1:6" ht="12.75">
      <c r="A65" s="38" t="s">
        <v>80</v>
      </c>
      <c r="B65" s="39" t="s">
        <v>81</v>
      </c>
      <c r="C65" s="40">
        <v>1766507.66</v>
      </c>
      <c r="D65" s="40"/>
      <c r="E65" s="40">
        <v>46298.72</v>
      </c>
      <c r="F65" s="7">
        <f t="shared" si="0"/>
        <v>1812806.38</v>
      </c>
    </row>
    <row r="66" spans="1:6" ht="12.75">
      <c r="A66" s="38" t="s">
        <v>66</v>
      </c>
      <c r="B66" s="39" t="s">
        <v>67</v>
      </c>
      <c r="C66" s="40">
        <v>436062.37</v>
      </c>
      <c r="D66" s="40"/>
      <c r="E66" s="40">
        <v>50507.69</v>
      </c>
      <c r="F66" s="7">
        <f t="shared" si="0"/>
        <v>486570.06</v>
      </c>
    </row>
    <row r="67" spans="1:6" ht="12.75">
      <c r="A67" s="38" t="s">
        <v>73</v>
      </c>
      <c r="B67" s="39" t="s">
        <v>68</v>
      </c>
      <c r="C67" s="40">
        <v>748398.27</v>
      </c>
      <c r="D67" s="40"/>
      <c r="E67" s="40">
        <v>51391.58</v>
      </c>
      <c r="F67" s="7">
        <f t="shared" si="0"/>
        <v>799789.85</v>
      </c>
    </row>
    <row r="68" spans="1:6" ht="12.75">
      <c r="A68" s="38" t="s">
        <v>74</v>
      </c>
      <c r="B68" s="39" t="s">
        <v>69</v>
      </c>
      <c r="C68" s="40">
        <v>40458.85</v>
      </c>
      <c r="D68" s="40"/>
      <c r="E68" s="40">
        <v>2777.92</v>
      </c>
      <c r="F68" s="7">
        <f t="shared" si="0"/>
        <v>43236.77</v>
      </c>
    </row>
    <row r="69" spans="1:6" ht="12.75">
      <c r="A69" s="38" t="s">
        <v>75</v>
      </c>
      <c r="B69" s="39" t="s">
        <v>70</v>
      </c>
      <c r="C69" s="40">
        <v>398145.45</v>
      </c>
      <c r="D69" s="40"/>
      <c r="E69" s="40">
        <v>27334.76</v>
      </c>
      <c r="F69" s="7">
        <f t="shared" si="0"/>
        <v>425480.21</v>
      </c>
    </row>
    <row r="70" spans="1:6" ht="12.75">
      <c r="A70" s="38" t="s">
        <v>76</v>
      </c>
      <c r="B70" s="39" t="s">
        <v>71</v>
      </c>
      <c r="C70" s="40">
        <v>121383.57</v>
      </c>
      <c r="D70" s="40"/>
      <c r="E70" s="40">
        <v>8333.77</v>
      </c>
      <c r="F70" s="7">
        <f t="shared" si="0"/>
        <v>129717.34000000001</v>
      </c>
    </row>
    <row r="71" spans="1:6" ht="12.75">
      <c r="A71" s="38" t="s">
        <v>77</v>
      </c>
      <c r="B71" s="39" t="s">
        <v>72</v>
      </c>
      <c r="C71" s="40">
        <v>242770.17</v>
      </c>
      <c r="D71" s="40"/>
      <c r="E71" s="40">
        <v>1667.54</v>
      </c>
      <c r="F71" s="7">
        <f>+C71-D71+E71</f>
        <v>244437.71000000002</v>
      </c>
    </row>
    <row r="72" spans="1:6" ht="12.75">
      <c r="A72" s="34" t="s">
        <v>78</v>
      </c>
      <c r="B72" s="34" t="s">
        <v>79</v>
      </c>
      <c r="C72" s="40">
        <v>694741.42</v>
      </c>
      <c r="D72" s="40"/>
      <c r="E72" s="40">
        <v>27779.23</v>
      </c>
      <c r="F72" s="7">
        <f>+C72-D72+E72</f>
        <v>722520.65</v>
      </c>
    </row>
    <row r="73" spans="1:6" ht="12.75">
      <c r="A73" s="49"/>
      <c r="B73" s="49"/>
      <c r="C73" s="13">
        <f>SUM(C63:C72)</f>
        <v>6294295.7700000005</v>
      </c>
      <c r="D73" s="13">
        <f>SUM(D63:D72)</f>
        <v>771675.83</v>
      </c>
      <c r="E73" s="13">
        <f>SUM(E63:E72)</f>
        <v>771675.8300000001</v>
      </c>
      <c r="F73" s="13">
        <f>SUM(F63:F72)</f>
        <v>6294295.77</v>
      </c>
    </row>
    <row r="74" spans="1:5" ht="12.75">
      <c r="A74" s="9"/>
      <c r="B74" s="10"/>
      <c r="C74" s="10"/>
      <c r="D74" s="10"/>
      <c r="E74" s="10"/>
    </row>
    <row r="75" spans="1:5" ht="12.75">
      <c r="A75" s="47" t="s">
        <v>15</v>
      </c>
      <c r="B75" s="47"/>
      <c r="C75" s="47"/>
      <c r="D75" s="47"/>
      <c r="E75" s="47"/>
    </row>
    <row r="76" spans="1:6" ht="39.75" customHeight="1">
      <c r="A76" s="50" t="s">
        <v>82</v>
      </c>
      <c r="B76" s="50"/>
      <c r="C76" s="50"/>
      <c r="D76" s="50"/>
      <c r="E76" s="50"/>
      <c r="F76" s="50"/>
    </row>
    <row r="77" spans="1:6" ht="13.5" customHeight="1">
      <c r="A77" s="11"/>
      <c r="B77" s="11"/>
      <c r="C77" s="11"/>
      <c r="D77" s="11"/>
      <c r="E77" s="11"/>
      <c r="F77" s="11"/>
    </row>
    <row r="78" spans="1:6" ht="27.75" customHeight="1">
      <c r="A78" s="12" t="s">
        <v>16</v>
      </c>
      <c r="B78" s="12" t="s">
        <v>2</v>
      </c>
      <c r="C78" s="12" t="s">
        <v>3</v>
      </c>
      <c r="D78" s="12" t="s">
        <v>4</v>
      </c>
      <c r="E78" s="12" t="s">
        <v>5</v>
      </c>
      <c r="F78" s="12" t="s">
        <v>6</v>
      </c>
    </row>
    <row r="79" spans="1:6" ht="12.75">
      <c r="A79" s="48" t="s">
        <v>19</v>
      </c>
      <c r="B79" s="48"/>
      <c r="C79" s="17"/>
      <c r="D79" s="17"/>
      <c r="E79" s="17"/>
      <c r="F79" s="18"/>
    </row>
    <row r="80" spans="1:6" ht="12.75">
      <c r="A80" s="38" t="s">
        <v>83</v>
      </c>
      <c r="B80" s="39" t="s">
        <v>56</v>
      </c>
      <c r="C80" s="40">
        <v>230839.71</v>
      </c>
      <c r="D80" s="40">
        <v>230839.71</v>
      </c>
      <c r="E80" s="40"/>
      <c r="F80" s="7">
        <f>+C80-D80+E80</f>
        <v>0</v>
      </c>
    </row>
    <row r="81" spans="1:6" ht="12.75">
      <c r="A81" s="38" t="s">
        <v>63</v>
      </c>
      <c r="B81" s="39" t="s">
        <v>56</v>
      </c>
      <c r="C81" s="40">
        <f>+F63</f>
        <v>1018925.91</v>
      </c>
      <c r="D81" s="40">
        <v>506906.79</v>
      </c>
      <c r="E81" s="40"/>
      <c r="F81" s="7">
        <f aca="true" t="shared" si="1" ref="F81:F89">+C81-D81+E81</f>
        <v>512019.12000000005</v>
      </c>
    </row>
    <row r="82" spans="1:6" ht="12.75">
      <c r="A82" s="38" t="s">
        <v>84</v>
      </c>
      <c r="B82" s="39" t="s">
        <v>65</v>
      </c>
      <c r="C82" s="40">
        <v>298955.21</v>
      </c>
      <c r="D82" s="40"/>
      <c r="E82" s="40">
        <v>513915.77</v>
      </c>
      <c r="F82" s="7">
        <f t="shared" si="1"/>
        <v>812870.98</v>
      </c>
    </row>
    <row r="83" spans="1:6" ht="12.75">
      <c r="A83" s="38" t="s">
        <v>85</v>
      </c>
      <c r="B83" s="39" t="s">
        <v>81</v>
      </c>
      <c r="C83" s="40">
        <v>2228719.41</v>
      </c>
      <c r="D83" s="40"/>
      <c r="E83" s="40">
        <v>42826.31</v>
      </c>
      <c r="F83" s="7">
        <f t="shared" si="1"/>
        <v>2271545.72</v>
      </c>
    </row>
    <row r="84" spans="1:6" ht="12.75">
      <c r="A84" s="38" t="s">
        <v>86</v>
      </c>
      <c r="B84" s="39" t="s">
        <v>67</v>
      </c>
      <c r="C84" s="40">
        <v>489052</v>
      </c>
      <c r="D84" s="40"/>
      <c r="E84" s="40">
        <v>46719.62</v>
      </c>
      <c r="F84" s="7">
        <f t="shared" si="1"/>
        <v>535771.62</v>
      </c>
    </row>
    <row r="85" spans="1:6" ht="12.75">
      <c r="A85" s="38" t="s">
        <v>87</v>
      </c>
      <c r="B85" s="39" t="s">
        <v>68</v>
      </c>
      <c r="C85" s="40">
        <v>808866.16</v>
      </c>
      <c r="D85" s="40"/>
      <c r="E85" s="40">
        <v>51391.58</v>
      </c>
      <c r="F85" s="7">
        <f t="shared" si="1"/>
        <v>860257.74</v>
      </c>
    </row>
    <row r="86" spans="1:6" ht="12.75">
      <c r="A86" s="38" t="s">
        <v>88</v>
      </c>
      <c r="B86" s="39" t="s">
        <v>69</v>
      </c>
      <c r="C86" s="40">
        <v>44070.87</v>
      </c>
      <c r="D86" s="40"/>
      <c r="E86" s="40">
        <v>2777.92</v>
      </c>
      <c r="F86" s="7">
        <f t="shared" si="1"/>
        <v>46848.79</v>
      </c>
    </row>
    <row r="87" spans="1:6" ht="12.75">
      <c r="A87" s="38" t="s">
        <v>89</v>
      </c>
      <c r="B87" s="39" t="s">
        <v>70</v>
      </c>
      <c r="C87" s="40">
        <v>433679.82</v>
      </c>
      <c r="D87" s="40"/>
      <c r="E87" s="40">
        <v>27334.76</v>
      </c>
      <c r="F87" s="7">
        <f t="shared" si="1"/>
        <v>461014.58</v>
      </c>
    </row>
    <row r="88" spans="1:6" ht="12.75">
      <c r="A88" s="38" t="s">
        <v>90</v>
      </c>
      <c r="B88" s="39" t="s">
        <v>71</v>
      </c>
      <c r="C88" s="40">
        <v>132218.62</v>
      </c>
      <c r="D88" s="40"/>
      <c r="E88" s="40">
        <v>8333.77</v>
      </c>
      <c r="F88" s="7">
        <f t="shared" si="1"/>
        <v>140552.38999999998</v>
      </c>
    </row>
    <row r="89" spans="1:6" ht="12.75">
      <c r="A89" s="38" t="s">
        <v>91</v>
      </c>
      <c r="B89" s="39" t="s">
        <v>72</v>
      </c>
      <c r="C89" s="40">
        <v>264439.23</v>
      </c>
      <c r="D89" s="40"/>
      <c r="E89" s="40">
        <v>16667.54</v>
      </c>
      <c r="F89" s="7">
        <f t="shared" si="1"/>
        <v>281106.76999999996</v>
      </c>
    </row>
    <row r="90" spans="1:6" ht="12.75">
      <c r="A90" s="41" t="s">
        <v>92</v>
      </c>
      <c r="B90" s="34" t="s">
        <v>79</v>
      </c>
      <c r="C90" s="40">
        <v>1151667.79</v>
      </c>
      <c r="D90" s="7"/>
      <c r="E90" s="7">
        <v>27779.23</v>
      </c>
      <c r="F90" s="7">
        <f>+C90-D90+E90</f>
        <v>1179447.02</v>
      </c>
    </row>
    <row r="91" spans="1:7" ht="12.75">
      <c r="A91" s="49"/>
      <c r="B91" s="49"/>
      <c r="C91" s="13">
        <f>SUM(C80:C90)</f>
        <v>7101434.730000001</v>
      </c>
      <c r="D91" s="13">
        <f>SUM(D80:D90)</f>
        <v>737746.5</v>
      </c>
      <c r="E91" s="13">
        <f>SUM(E80:E90)</f>
        <v>737746.5000000001</v>
      </c>
      <c r="F91" s="13">
        <f>SUM(F80:F90)</f>
        <v>7101434.73</v>
      </c>
      <c r="G91" s="37"/>
    </row>
    <row r="92" spans="1:5" ht="12.75">
      <c r="A92" s="9"/>
      <c r="B92" s="10"/>
      <c r="C92" s="10"/>
      <c r="D92" s="10"/>
      <c r="E92" s="10"/>
    </row>
    <row r="93" spans="1:5" ht="12.75">
      <c r="A93" s="47" t="s">
        <v>15</v>
      </c>
      <c r="B93" s="47"/>
      <c r="C93" s="47"/>
      <c r="D93" s="47"/>
      <c r="E93" s="47"/>
    </row>
    <row r="94" spans="1:6" ht="39.75" customHeight="1">
      <c r="A94" s="50" t="s">
        <v>93</v>
      </c>
      <c r="B94" s="50"/>
      <c r="C94" s="50"/>
      <c r="D94" s="50"/>
      <c r="E94" s="50"/>
      <c r="F94" s="50"/>
    </row>
    <row r="95" spans="1:5" ht="12.75">
      <c r="A95" s="11"/>
      <c r="B95" s="11"/>
      <c r="C95" s="11"/>
      <c r="D95" s="11"/>
      <c r="E95" s="11"/>
    </row>
    <row r="96" spans="1:6" ht="25.5">
      <c r="A96" s="12" t="s">
        <v>16</v>
      </c>
      <c r="B96" s="12" t="s">
        <v>2</v>
      </c>
      <c r="C96" s="12" t="s">
        <v>3</v>
      </c>
      <c r="D96" s="12" t="s">
        <v>4</v>
      </c>
      <c r="E96" s="12" t="s">
        <v>5</v>
      </c>
      <c r="F96" s="12" t="s">
        <v>6</v>
      </c>
    </row>
    <row r="97" spans="1:6" ht="12.75">
      <c r="A97" s="48" t="s">
        <v>20</v>
      </c>
      <c r="B97" s="48"/>
      <c r="C97" s="17"/>
      <c r="D97" s="17"/>
      <c r="E97" s="17"/>
      <c r="F97" s="18"/>
    </row>
    <row r="98" spans="1:6" ht="12.75">
      <c r="A98" s="39" t="s">
        <v>94</v>
      </c>
      <c r="B98" s="39" t="s">
        <v>95</v>
      </c>
      <c r="C98" s="40">
        <v>33675520.6</v>
      </c>
      <c r="D98" s="40">
        <v>23000000</v>
      </c>
      <c r="E98" s="40"/>
      <c r="F98" s="7">
        <f>+C98-D98+E98</f>
        <v>10675520.600000001</v>
      </c>
    </row>
    <row r="99" spans="1:6" ht="12.75">
      <c r="A99" s="39" t="s">
        <v>96</v>
      </c>
      <c r="B99" s="39" t="s">
        <v>97</v>
      </c>
      <c r="C99" s="40">
        <v>37676842.29</v>
      </c>
      <c r="D99" s="40"/>
      <c r="E99" s="40">
        <v>23000000</v>
      </c>
      <c r="F99" s="7">
        <f>+C99-D99+E99</f>
        <v>60676842.29</v>
      </c>
    </row>
    <row r="100" spans="1:6" ht="13.5" customHeight="1">
      <c r="A100" s="49"/>
      <c r="B100" s="49"/>
      <c r="C100" s="13">
        <f>SUM(C98:C99)</f>
        <v>71352362.89</v>
      </c>
      <c r="D100" s="13">
        <f>SUM(D98:D99)</f>
        <v>23000000</v>
      </c>
      <c r="E100" s="13">
        <f>SUM(E98:E99)</f>
        <v>23000000</v>
      </c>
      <c r="F100" s="13">
        <f>SUM(F98:F99)</f>
        <v>71352362.89</v>
      </c>
    </row>
    <row r="101" spans="1:5" ht="12.75">
      <c r="A101" s="9"/>
      <c r="B101" s="10"/>
      <c r="C101" s="10"/>
      <c r="D101" s="10"/>
      <c r="E101" s="10"/>
    </row>
    <row r="102" spans="1:5" ht="12.75">
      <c r="A102" s="47" t="s">
        <v>15</v>
      </c>
      <c r="B102" s="47"/>
      <c r="C102" s="47"/>
      <c r="D102" s="47"/>
      <c r="E102" s="47"/>
    </row>
    <row r="103" spans="1:6" ht="42.75" customHeight="1">
      <c r="A103" s="50" t="s">
        <v>98</v>
      </c>
      <c r="B103" s="50"/>
      <c r="C103" s="50"/>
      <c r="D103" s="50"/>
      <c r="E103" s="50"/>
      <c r="F103" s="50"/>
    </row>
    <row r="104" spans="1:5" ht="12.75">
      <c r="A104" s="11"/>
      <c r="B104" s="11"/>
      <c r="C104" s="11"/>
      <c r="D104" s="11"/>
      <c r="E104" s="11"/>
    </row>
    <row r="105" spans="1:6" ht="25.5">
      <c r="A105" s="12" t="s">
        <v>16</v>
      </c>
      <c r="B105" s="12" t="s">
        <v>2</v>
      </c>
      <c r="C105" s="12" t="s">
        <v>3</v>
      </c>
      <c r="D105" s="12" t="s">
        <v>4</v>
      </c>
      <c r="E105" s="12" t="s">
        <v>5</v>
      </c>
      <c r="F105" s="12" t="s">
        <v>6</v>
      </c>
    </row>
    <row r="106" spans="1:6" ht="12.75">
      <c r="A106" s="48" t="s">
        <v>23</v>
      </c>
      <c r="B106" s="48"/>
      <c r="C106" s="17"/>
      <c r="D106" s="17"/>
      <c r="E106" s="17"/>
      <c r="F106" s="18"/>
    </row>
    <row r="107" spans="1:6" ht="13.5" customHeight="1">
      <c r="A107" s="39" t="s">
        <v>94</v>
      </c>
      <c r="B107" s="39" t="s">
        <v>95</v>
      </c>
      <c r="C107" s="40">
        <f>+F98</f>
        <v>10675520.600000001</v>
      </c>
      <c r="D107" s="40">
        <v>10675520.6</v>
      </c>
      <c r="E107" s="40"/>
      <c r="F107" s="7">
        <f>+C107-D107+E107</f>
        <v>1.862645149230957E-09</v>
      </c>
    </row>
    <row r="108" spans="1:6" ht="15" customHeight="1">
      <c r="A108" s="39" t="s">
        <v>99</v>
      </c>
      <c r="B108" s="19" t="s">
        <v>100</v>
      </c>
      <c r="C108" s="40">
        <v>1621.75</v>
      </c>
      <c r="D108" s="40"/>
      <c r="E108" s="40">
        <v>5675520.6</v>
      </c>
      <c r="F108" s="7">
        <f>+C108-D108+E108</f>
        <v>5677142.35</v>
      </c>
    </row>
    <row r="109" spans="1:6" ht="13.5" customHeight="1">
      <c r="A109" s="39" t="s">
        <v>101</v>
      </c>
      <c r="B109" s="19" t="s">
        <v>102</v>
      </c>
      <c r="C109" s="40">
        <v>522087.35</v>
      </c>
      <c r="D109" s="40"/>
      <c r="E109" s="40">
        <v>5000000</v>
      </c>
      <c r="F109" s="7">
        <f>+C109-D109+E109</f>
        <v>5522087.35</v>
      </c>
    </row>
    <row r="110" spans="1:6" ht="13.5" customHeight="1">
      <c r="A110" s="49"/>
      <c r="B110" s="49"/>
      <c r="C110" s="13">
        <f>SUM(C107:C109)</f>
        <v>11199229.700000001</v>
      </c>
      <c r="D110" s="13">
        <f>SUM(D107:D109)</f>
        <v>10675520.6</v>
      </c>
      <c r="E110" s="13">
        <f>SUM(E107:E109)</f>
        <v>10675520.6</v>
      </c>
      <c r="F110" s="13">
        <f>SUM(F107:F109)</f>
        <v>11199229.700000001</v>
      </c>
    </row>
    <row r="111" spans="1:5" ht="12.75">
      <c r="A111" s="9"/>
      <c r="B111" s="10"/>
      <c r="C111" s="10"/>
      <c r="D111" s="10"/>
      <c r="E111" s="10"/>
    </row>
    <row r="112" spans="1:5" ht="12.75">
      <c r="A112" s="47" t="s">
        <v>15</v>
      </c>
      <c r="B112" s="47"/>
      <c r="C112" s="47"/>
      <c r="D112" s="47"/>
      <c r="E112" s="47"/>
    </row>
    <row r="113" spans="1:6" ht="40.5" customHeight="1">
      <c r="A113" s="50" t="s">
        <v>103</v>
      </c>
      <c r="B113" s="50"/>
      <c r="C113" s="50"/>
      <c r="D113" s="50"/>
      <c r="E113" s="50"/>
      <c r="F113" s="50"/>
    </row>
    <row r="114" spans="1:6" ht="15" customHeight="1">
      <c r="A114" s="11"/>
      <c r="B114" s="11"/>
      <c r="C114" s="11"/>
      <c r="D114" s="11"/>
      <c r="E114" s="11"/>
      <c r="F114" s="11"/>
    </row>
    <row r="115" spans="1:6" ht="27.75" customHeight="1">
      <c r="A115" s="12" t="s">
        <v>16</v>
      </c>
      <c r="B115" s="12" t="s">
        <v>2</v>
      </c>
      <c r="C115" s="12" t="s">
        <v>3</v>
      </c>
      <c r="D115" s="12" t="s">
        <v>4</v>
      </c>
      <c r="E115" s="12" t="s">
        <v>5</v>
      </c>
      <c r="F115" s="12" t="s">
        <v>6</v>
      </c>
    </row>
    <row r="116" spans="1:6" ht="12.75">
      <c r="A116" s="48" t="s">
        <v>24</v>
      </c>
      <c r="B116" s="48"/>
      <c r="C116" s="17"/>
      <c r="D116" s="17"/>
      <c r="E116" s="17"/>
      <c r="F116" s="18"/>
    </row>
    <row r="117" spans="1:6" ht="13.5" customHeight="1">
      <c r="A117" s="39" t="s">
        <v>214</v>
      </c>
      <c r="B117" s="39" t="s">
        <v>95</v>
      </c>
      <c r="C117" s="40">
        <f>+F293</f>
        <v>18623103.6</v>
      </c>
      <c r="D117" s="40">
        <v>800000</v>
      </c>
      <c r="E117" s="40"/>
      <c r="F117" s="7">
        <f>+C117-D117+E117</f>
        <v>17823103.6</v>
      </c>
    </row>
    <row r="118" spans="1:6" ht="13.5" customHeight="1">
      <c r="A118" s="39" t="s">
        <v>112</v>
      </c>
      <c r="B118" s="19" t="s">
        <v>113</v>
      </c>
      <c r="C118" s="40">
        <v>0</v>
      </c>
      <c r="D118" s="40"/>
      <c r="E118" s="40">
        <v>600000</v>
      </c>
      <c r="F118" s="7">
        <f>+C118-D118+E118</f>
        <v>600000</v>
      </c>
    </row>
    <row r="119" spans="1:6" ht="13.5" customHeight="1">
      <c r="A119" s="39" t="s">
        <v>114</v>
      </c>
      <c r="B119" s="19" t="s">
        <v>115</v>
      </c>
      <c r="C119" s="40">
        <v>1190000</v>
      </c>
      <c r="D119" s="40"/>
      <c r="E119" s="40">
        <v>200000</v>
      </c>
      <c r="F119" s="7">
        <f>+C119-D119+E119</f>
        <v>1390000</v>
      </c>
    </row>
    <row r="120" spans="1:6" ht="13.5" customHeight="1">
      <c r="A120" s="49"/>
      <c r="B120" s="49"/>
      <c r="C120" s="13">
        <f>SUM(C117:C119)</f>
        <v>19813103.6</v>
      </c>
      <c r="D120" s="13">
        <f>SUM(D117:D119)</f>
        <v>800000</v>
      </c>
      <c r="E120" s="13">
        <f>SUM(E117:E119)</f>
        <v>800000</v>
      </c>
      <c r="F120" s="13">
        <f>SUM(F117:F119)</f>
        <v>19813103.6</v>
      </c>
    </row>
    <row r="121" spans="1:5" ht="12.75">
      <c r="A121" s="9"/>
      <c r="B121" s="10"/>
      <c r="C121" s="10"/>
      <c r="D121" s="10"/>
      <c r="E121" s="10"/>
    </row>
    <row r="122" spans="1:5" ht="12.75">
      <c r="A122" s="47" t="s">
        <v>15</v>
      </c>
      <c r="B122" s="47"/>
      <c r="C122" s="47"/>
      <c r="D122" s="47"/>
      <c r="E122" s="47"/>
    </row>
    <row r="123" spans="1:5" ht="12.75">
      <c r="A123" s="11"/>
      <c r="B123" s="10"/>
      <c r="C123" s="10"/>
      <c r="D123" s="10"/>
      <c r="E123" s="10"/>
    </row>
    <row r="124" spans="1:6" ht="42.75" customHeight="1">
      <c r="A124" s="50" t="s">
        <v>212</v>
      </c>
      <c r="B124" s="50"/>
      <c r="C124" s="50"/>
      <c r="D124" s="50"/>
      <c r="E124" s="50"/>
      <c r="F124" s="50"/>
    </row>
    <row r="125" spans="1:5" ht="12.75">
      <c r="A125" s="11"/>
      <c r="B125" s="11"/>
      <c r="C125" s="11"/>
      <c r="D125" s="11"/>
      <c r="E125" s="11"/>
    </row>
    <row r="126" spans="1:6" ht="28.5" customHeight="1">
      <c r="A126" s="12" t="s">
        <v>16</v>
      </c>
      <c r="B126" s="12" t="s">
        <v>2</v>
      </c>
      <c r="C126" s="12" t="s">
        <v>3</v>
      </c>
      <c r="D126" s="12" t="s">
        <v>4</v>
      </c>
      <c r="E126" s="12" t="s">
        <v>5</v>
      </c>
      <c r="F126" s="12" t="s">
        <v>6</v>
      </c>
    </row>
    <row r="127" spans="1:6" ht="12.75">
      <c r="A127" s="48" t="s">
        <v>26</v>
      </c>
      <c r="B127" s="48"/>
      <c r="C127" s="17"/>
      <c r="D127" s="17"/>
      <c r="E127" s="17"/>
      <c r="F127" s="18"/>
    </row>
    <row r="128" spans="1:6" ht="15" customHeight="1">
      <c r="A128" s="39" t="s">
        <v>116</v>
      </c>
      <c r="B128" s="19" t="s">
        <v>100</v>
      </c>
      <c r="C128" s="40">
        <v>6210050.83</v>
      </c>
      <c r="D128" s="40">
        <v>2000000</v>
      </c>
      <c r="E128" s="40"/>
      <c r="F128" s="7">
        <f>+C128-D128+E128</f>
        <v>4210050.83</v>
      </c>
    </row>
    <row r="129" spans="1:6" ht="15" customHeight="1">
      <c r="A129" s="39" t="s">
        <v>117</v>
      </c>
      <c r="B129" s="19" t="s">
        <v>118</v>
      </c>
      <c r="C129" s="40">
        <v>1368533</v>
      </c>
      <c r="D129" s="40">
        <v>1368533</v>
      </c>
      <c r="E129" s="40"/>
      <c r="F129" s="7">
        <f aca="true" t="shared" si="2" ref="F129:F134">+C129-D129+E129</f>
        <v>0</v>
      </c>
    </row>
    <row r="130" spans="1:6" ht="15" customHeight="1">
      <c r="A130" s="39" t="s">
        <v>119</v>
      </c>
      <c r="B130" s="19" t="s">
        <v>120</v>
      </c>
      <c r="C130" s="40">
        <v>100000</v>
      </c>
      <c r="D130" s="40">
        <v>100000</v>
      </c>
      <c r="E130" s="40"/>
      <c r="F130" s="7">
        <f t="shared" si="2"/>
        <v>0</v>
      </c>
    </row>
    <row r="131" spans="1:6" ht="15" customHeight="1">
      <c r="A131" s="39" t="s">
        <v>121</v>
      </c>
      <c r="B131" s="19" t="s">
        <v>122</v>
      </c>
      <c r="C131" s="40">
        <v>72823</v>
      </c>
      <c r="D131" s="40">
        <v>72823</v>
      </c>
      <c r="E131" s="40"/>
      <c r="F131" s="7">
        <f t="shared" si="2"/>
        <v>0</v>
      </c>
    </row>
    <row r="132" spans="1:6" ht="15" customHeight="1">
      <c r="A132" s="39" t="s">
        <v>123</v>
      </c>
      <c r="B132" s="19" t="s">
        <v>124</v>
      </c>
      <c r="C132" s="40">
        <v>88704</v>
      </c>
      <c r="D132" s="40">
        <v>88704</v>
      </c>
      <c r="E132" s="40"/>
      <c r="F132" s="7">
        <f t="shared" si="2"/>
        <v>0</v>
      </c>
    </row>
    <row r="133" spans="1:6" ht="15" customHeight="1">
      <c r="A133" s="39" t="s">
        <v>125</v>
      </c>
      <c r="B133" s="19" t="s">
        <v>42</v>
      </c>
      <c r="C133" s="40">
        <v>355702.9</v>
      </c>
      <c r="D133" s="40">
        <v>355702.9</v>
      </c>
      <c r="E133" s="40"/>
      <c r="F133" s="7">
        <f t="shared" si="2"/>
        <v>0</v>
      </c>
    </row>
    <row r="134" spans="1:6" ht="15" customHeight="1">
      <c r="A134" s="39" t="s">
        <v>126</v>
      </c>
      <c r="B134" s="19" t="s">
        <v>52</v>
      </c>
      <c r="C134" s="40">
        <v>412310</v>
      </c>
      <c r="D134" s="40">
        <v>412310</v>
      </c>
      <c r="E134" s="40"/>
      <c r="F134" s="7">
        <f t="shared" si="2"/>
        <v>0</v>
      </c>
    </row>
    <row r="135" spans="1:6" ht="12.75">
      <c r="A135" s="39" t="s">
        <v>116</v>
      </c>
      <c r="B135" s="19" t="s">
        <v>127</v>
      </c>
      <c r="C135" s="40">
        <v>989412.18</v>
      </c>
      <c r="D135" s="40"/>
      <c r="E135" s="40">
        <v>4398072.9</v>
      </c>
      <c r="F135" s="7">
        <f>+C135-D135+E135</f>
        <v>5387485.08</v>
      </c>
    </row>
    <row r="136" spans="1:6" ht="12.75">
      <c r="A136" s="49"/>
      <c r="B136" s="49"/>
      <c r="C136" s="13">
        <f>SUM(C128:C135)</f>
        <v>9597535.91</v>
      </c>
      <c r="D136" s="13">
        <f>SUM(D128:D135)</f>
        <v>4398072.9</v>
      </c>
      <c r="E136" s="13">
        <f>SUM(E128:E135)</f>
        <v>4398072.9</v>
      </c>
      <c r="F136" s="13">
        <f>SUM(F128:F135)</f>
        <v>9597535.91</v>
      </c>
    </row>
    <row r="137" spans="1:5" ht="12.75">
      <c r="A137" s="9"/>
      <c r="B137" s="10"/>
      <c r="C137" s="10"/>
      <c r="D137" s="10"/>
      <c r="E137" s="10"/>
    </row>
    <row r="138" spans="1:5" ht="12.75">
      <c r="A138" s="47" t="s">
        <v>15</v>
      </c>
      <c r="B138" s="47"/>
      <c r="C138" s="47"/>
      <c r="D138" s="47"/>
      <c r="E138" s="47"/>
    </row>
    <row r="139" spans="1:5" ht="12.75">
      <c r="A139" s="11"/>
      <c r="B139" s="10"/>
      <c r="C139" s="10"/>
      <c r="D139" s="10"/>
      <c r="E139" s="10"/>
    </row>
    <row r="140" spans="1:6" ht="40.5" customHeight="1">
      <c r="A140" s="50" t="s">
        <v>128</v>
      </c>
      <c r="B140" s="50"/>
      <c r="C140" s="50"/>
      <c r="D140" s="50"/>
      <c r="E140" s="50"/>
      <c r="F140" s="50"/>
    </row>
    <row r="141" spans="1:5" ht="12.75">
      <c r="A141" s="11"/>
      <c r="B141" s="11"/>
      <c r="C141" s="11"/>
      <c r="D141" s="11"/>
      <c r="E141" s="11"/>
    </row>
    <row r="142" spans="1:6" ht="25.5">
      <c r="A142" s="12" t="s">
        <v>16</v>
      </c>
      <c r="B142" s="12" t="s">
        <v>2</v>
      </c>
      <c r="C142" s="12" t="s">
        <v>3</v>
      </c>
      <c r="D142" s="12" t="s">
        <v>4</v>
      </c>
      <c r="E142" s="12" t="s">
        <v>5</v>
      </c>
      <c r="F142" s="12" t="s">
        <v>6</v>
      </c>
    </row>
    <row r="143" spans="1:6" ht="12.75">
      <c r="A143" s="48" t="s">
        <v>27</v>
      </c>
      <c r="B143" s="48"/>
      <c r="C143" s="17"/>
      <c r="D143" s="17"/>
      <c r="E143" s="17"/>
      <c r="F143" s="18"/>
    </row>
    <row r="144" spans="1:6" ht="15" customHeight="1">
      <c r="A144" s="39" t="s">
        <v>129</v>
      </c>
      <c r="B144" s="19" t="s">
        <v>130</v>
      </c>
      <c r="C144" s="40">
        <v>1888838.35</v>
      </c>
      <c r="D144" s="40">
        <v>1888838.35</v>
      </c>
      <c r="E144" s="40"/>
      <c r="F144" s="7">
        <f>+C144-D144+E144</f>
        <v>0</v>
      </c>
    </row>
    <row r="145" spans="1:6" ht="12.75">
      <c r="A145" s="39" t="s">
        <v>131</v>
      </c>
      <c r="B145" s="19" t="s">
        <v>132</v>
      </c>
      <c r="C145" s="40">
        <v>479000</v>
      </c>
      <c r="D145" s="40"/>
      <c r="E145" s="40">
        <v>1888838.35</v>
      </c>
      <c r="F145" s="7">
        <f>+C145-D145+E145</f>
        <v>2367838.35</v>
      </c>
    </row>
    <row r="146" spans="1:6" ht="12.75">
      <c r="A146" s="49"/>
      <c r="B146" s="49"/>
      <c r="C146" s="13">
        <f>SUM(C144:C145)</f>
        <v>2367838.35</v>
      </c>
      <c r="D146" s="13">
        <f>SUM(D144:D145)</f>
        <v>1888838.35</v>
      </c>
      <c r="E146" s="13">
        <f>SUM(E144:E145)</f>
        <v>1888838.35</v>
      </c>
      <c r="F146" s="13">
        <f>SUM(F144:F145)</f>
        <v>2367838.35</v>
      </c>
    </row>
    <row r="147" spans="1:5" ht="12.75">
      <c r="A147" s="9"/>
      <c r="B147" s="10"/>
      <c r="C147" s="10"/>
      <c r="D147" s="10"/>
      <c r="E147" s="10"/>
    </row>
    <row r="148" spans="1:5" ht="12.75">
      <c r="A148" s="47" t="s">
        <v>15</v>
      </c>
      <c r="B148" s="47"/>
      <c r="C148" s="47"/>
      <c r="D148" s="47"/>
      <c r="E148" s="47"/>
    </row>
    <row r="149" spans="1:5" ht="12.75">
      <c r="A149" s="11"/>
      <c r="B149" s="10"/>
      <c r="C149" s="10"/>
      <c r="D149" s="10"/>
      <c r="E149" s="10"/>
    </row>
    <row r="150" spans="1:6" ht="44.25" customHeight="1">
      <c r="A150" s="50" t="s">
        <v>133</v>
      </c>
      <c r="B150" s="50"/>
      <c r="C150" s="50"/>
      <c r="D150" s="50"/>
      <c r="E150" s="50"/>
      <c r="F150" s="50"/>
    </row>
    <row r="151" spans="1:5" ht="12.75">
      <c r="A151" s="11"/>
      <c r="B151" s="11"/>
      <c r="C151" s="11"/>
      <c r="D151" s="11"/>
      <c r="E151" s="11"/>
    </row>
    <row r="152" spans="1:5" ht="12.75">
      <c r="A152" s="11"/>
      <c r="B152" s="11"/>
      <c r="C152" s="11"/>
      <c r="D152" s="11"/>
      <c r="E152" s="11"/>
    </row>
    <row r="153" spans="1:5" ht="12.75">
      <c r="A153" s="11"/>
      <c r="B153" s="11"/>
      <c r="C153" s="11"/>
      <c r="D153" s="11"/>
      <c r="E153" s="11"/>
    </row>
    <row r="154" spans="1:5" ht="12.75">
      <c r="A154" s="11"/>
      <c r="B154" s="11"/>
      <c r="C154" s="11"/>
      <c r="D154" s="11"/>
      <c r="E154" s="11"/>
    </row>
    <row r="155" spans="1:5" ht="12.75">
      <c r="A155" s="11"/>
      <c r="B155" s="11"/>
      <c r="C155" s="11"/>
      <c r="D155" s="11"/>
      <c r="E155" s="11"/>
    </row>
    <row r="156" spans="1:5" ht="12.75">
      <c r="A156" s="11"/>
      <c r="B156" s="11"/>
      <c r="C156" s="11"/>
      <c r="D156" s="11"/>
      <c r="E156" s="11"/>
    </row>
    <row r="157" spans="1:5" ht="12.75">
      <c r="A157" s="11"/>
      <c r="B157" s="11"/>
      <c r="C157" s="11"/>
      <c r="D157" s="11"/>
      <c r="E157" s="11"/>
    </row>
    <row r="158" spans="1:5" ht="12.75">
      <c r="A158" s="11"/>
      <c r="B158" s="11"/>
      <c r="C158" s="11"/>
      <c r="D158" s="11"/>
      <c r="E158" s="11"/>
    </row>
    <row r="159" spans="1:5" ht="12.75">
      <c r="A159" s="11"/>
      <c r="B159" s="11"/>
      <c r="C159" s="11"/>
      <c r="D159" s="11"/>
      <c r="E159" s="11"/>
    </row>
    <row r="160" spans="1:5" ht="12.75">
      <c r="A160" s="11"/>
      <c r="B160" s="11"/>
      <c r="C160" s="11"/>
      <c r="D160" s="11"/>
      <c r="E160" s="11"/>
    </row>
    <row r="161" spans="1:5" ht="12.75">
      <c r="A161" s="11"/>
      <c r="B161" s="11"/>
      <c r="C161" s="11"/>
      <c r="D161" s="11"/>
      <c r="E161" s="11"/>
    </row>
    <row r="162" spans="1:5" ht="12.75">
      <c r="A162" s="11"/>
      <c r="B162" s="11"/>
      <c r="C162" s="11"/>
      <c r="D162" s="11"/>
      <c r="E162" s="11"/>
    </row>
    <row r="163" spans="1:5" ht="12.75">
      <c r="A163" s="11"/>
      <c r="B163" s="11"/>
      <c r="C163" s="11"/>
      <c r="D163" s="11"/>
      <c r="E163" s="11"/>
    </row>
    <row r="164" spans="1:5" ht="12.75">
      <c r="A164" s="11"/>
      <c r="B164" s="11"/>
      <c r="C164" s="11"/>
      <c r="D164" s="11"/>
      <c r="E164" s="11"/>
    </row>
    <row r="165" spans="1:5" ht="12.75">
      <c r="A165" s="11"/>
      <c r="B165" s="11"/>
      <c r="C165" s="11"/>
      <c r="D165" s="11"/>
      <c r="E165" s="11"/>
    </row>
    <row r="166" spans="1:5" ht="12.75">
      <c r="A166" s="11"/>
      <c r="B166" s="11"/>
      <c r="C166" s="11"/>
      <c r="D166" s="11"/>
      <c r="E166" s="11"/>
    </row>
    <row r="167" spans="1:5" ht="12.75">
      <c r="A167" s="11"/>
      <c r="B167" s="11"/>
      <c r="C167" s="11"/>
      <c r="D167" s="11"/>
      <c r="E167" s="11"/>
    </row>
    <row r="168" spans="1:5" ht="12.75">
      <c r="A168" s="11"/>
      <c r="B168" s="11"/>
      <c r="C168" s="11"/>
      <c r="D168" s="11"/>
      <c r="E168" s="11"/>
    </row>
    <row r="169" spans="1:5" ht="12.75">
      <c r="A169" s="11"/>
      <c r="B169" s="11"/>
      <c r="C169" s="11"/>
      <c r="D169" s="11"/>
      <c r="E169" s="11"/>
    </row>
    <row r="170" spans="1:5" ht="12.75">
      <c r="A170" s="11"/>
      <c r="B170" s="11"/>
      <c r="C170" s="11"/>
      <c r="D170" s="11"/>
      <c r="E170" s="11"/>
    </row>
    <row r="171" spans="1:6" ht="25.5">
      <c r="A171" s="12" t="s">
        <v>16</v>
      </c>
      <c r="B171" s="12" t="s">
        <v>2</v>
      </c>
      <c r="C171" s="12" t="s">
        <v>3</v>
      </c>
      <c r="D171" s="12" t="s">
        <v>4</v>
      </c>
      <c r="E171" s="12" t="s">
        <v>5</v>
      </c>
      <c r="F171" s="12" t="s">
        <v>6</v>
      </c>
    </row>
    <row r="172" spans="1:6" ht="12.75">
      <c r="A172" s="48" t="s">
        <v>28</v>
      </c>
      <c r="B172" s="48"/>
      <c r="C172" s="17"/>
      <c r="D172" s="17"/>
      <c r="E172" s="17"/>
      <c r="F172" s="18"/>
    </row>
    <row r="173" spans="1:6" ht="15" customHeight="1">
      <c r="A173" s="39" t="s">
        <v>136</v>
      </c>
      <c r="B173" s="19" t="s">
        <v>137</v>
      </c>
      <c r="C173" s="40">
        <v>391500</v>
      </c>
      <c r="D173" s="40">
        <f>200000+190000</f>
        <v>390000</v>
      </c>
      <c r="E173" s="40"/>
      <c r="F173" s="7">
        <f aca="true" t="shared" si="3" ref="F173:F188">+C173-D173+E173</f>
        <v>1500</v>
      </c>
    </row>
    <row r="174" spans="1:6" ht="15" customHeight="1">
      <c r="A174" s="39" t="s">
        <v>139</v>
      </c>
      <c r="B174" s="19" t="s">
        <v>140</v>
      </c>
      <c r="C174" s="40">
        <v>1292000</v>
      </c>
      <c r="D174" s="40">
        <v>200000</v>
      </c>
      <c r="E174" s="40"/>
      <c r="F174" s="7">
        <f t="shared" si="3"/>
        <v>1092000</v>
      </c>
    </row>
    <row r="175" spans="1:6" ht="15" customHeight="1">
      <c r="A175" s="39" t="s">
        <v>141</v>
      </c>
      <c r="B175" s="19" t="s">
        <v>142</v>
      </c>
      <c r="C175" s="40">
        <v>600000</v>
      </c>
      <c r="D175" s="40">
        <v>600000</v>
      </c>
      <c r="E175" s="40"/>
      <c r="F175" s="7">
        <f t="shared" si="3"/>
        <v>0</v>
      </c>
    </row>
    <row r="176" spans="1:6" ht="15" customHeight="1">
      <c r="A176" s="39" t="s">
        <v>143</v>
      </c>
      <c r="B176" s="19" t="s">
        <v>144</v>
      </c>
      <c r="C176" s="40">
        <v>400000</v>
      </c>
      <c r="D176" s="40">
        <v>250000</v>
      </c>
      <c r="E176" s="40"/>
      <c r="F176" s="7">
        <f t="shared" si="3"/>
        <v>150000</v>
      </c>
    </row>
    <row r="177" spans="1:6" ht="15" customHeight="1">
      <c r="A177" s="39" t="s">
        <v>145</v>
      </c>
      <c r="B177" s="19" t="s">
        <v>146</v>
      </c>
      <c r="C177" s="40">
        <v>1000000</v>
      </c>
      <c r="D177" s="40">
        <v>500000</v>
      </c>
      <c r="E177" s="40"/>
      <c r="F177" s="7">
        <f t="shared" si="3"/>
        <v>500000</v>
      </c>
    </row>
    <row r="178" spans="1:6" ht="15" customHeight="1">
      <c r="A178" s="39" t="s">
        <v>147</v>
      </c>
      <c r="B178" s="19" t="s">
        <v>148</v>
      </c>
      <c r="C178" s="40">
        <v>505000</v>
      </c>
      <c r="D178" s="40">
        <v>505000</v>
      </c>
      <c r="E178" s="40"/>
      <c r="F178" s="7">
        <f t="shared" si="3"/>
        <v>0</v>
      </c>
    </row>
    <row r="179" spans="1:6" ht="26.25" customHeight="1">
      <c r="A179" s="39" t="s">
        <v>192</v>
      </c>
      <c r="B179" s="19" t="s">
        <v>193</v>
      </c>
      <c r="C179" s="40">
        <v>500000</v>
      </c>
      <c r="D179" s="40">
        <v>500000</v>
      </c>
      <c r="E179" s="40"/>
      <c r="F179" s="7">
        <f t="shared" si="3"/>
        <v>0</v>
      </c>
    </row>
    <row r="180" spans="1:6" ht="15" customHeight="1">
      <c r="A180" s="39" t="s">
        <v>194</v>
      </c>
      <c r="B180" s="19" t="s">
        <v>120</v>
      </c>
      <c r="C180" s="40">
        <v>962021.25</v>
      </c>
      <c r="D180" s="40">
        <v>700000</v>
      </c>
      <c r="E180" s="40"/>
      <c r="F180" s="7">
        <f t="shared" si="3"/>
        <v>262021.25</v>
      </c>
    </row>
    <row r="181" spans="1:6" ht="15" customHeight="1">
      <c r="A181" s="39" t="s">
        <v>215</v>
      </c>
      <c r="B181" s="19" t="s">
        <v>42</v>
      </c>
      <c r="C181" s="40">
        <v>1000000</v>
      </c>
      <c r="D181" s="40">
        <v>400000</v>
      </c>
      <c r="E181" s="40"/>
      <c r="F181" s="7">
        <f t="shared" si="3"/>
        <v>600000</v>
      </c>
    </row>
    <row r="182" spans="1:6" ht="15" customHeight="1">
      <c r="A182" s="39" t="s">
        <v>199</v>
      </c>
      <c r="B182" s="19" t="s">
        <v>155</v>
      </c>
      <c r="C182" s="40">
        <v>260000</v>
      </c>
      <c r="D182" s="40"/>
      <c r="E182" s="40">
        <v>250000</v>
      </c>
      <c r="F182" s="7">
        <f t="shared" si="3"/>
        <v>510000</v>
      </c>
    </row>
    <row r="183" spans="1:6" ht="15" customHeight="1">
      <c r="A183" s="39" t="s">
        <v>195</v>
      </c>
      <c r="B183" s="19" t="s">
        <v>196</v>
      </c>
      <c r="C183" s="40">
        <v>100623</v>
      </c>
      <c r="D183" s="40"/>
      <c r="E183" s="40">
        <v>200000</v>
      </c>
      <c r="F183" s="7">
        <f t="shared" si="3"/>
        <v>300623</v>
      </c>
    </row>
    <row r="184" spans="1:6" ht="15" customHeight="1">
      <c r="A184" s="39" t="s">
        <v>203</v>
      </c>
      <c r="B184" s="19" t="s">
        <v>202</v>
      </c>
      <c r="C184" s="40">
        <v>500000</v>
      </c>
      <c r="D184" s="40"/>
      <c r="E184" s="40">
        <v>500000</v>
      </c>
      <c r="F184" s="7">
        <f t="shared" si="3"/>
        <v>1000000</v>
      </c>
    </row>
    <row r="185" spans="1:6" ht="15" customHeight="1">
      <c r="A185" s="39" t="s">
        <v>204</v>
      </c>
      <c r="B185" s="19" t="s">
        <v>118</v>
      </c>
      <c r="C185" s="40">
        <v>0</v>
      </c>
      <c r="D185" s="40"/>
      <c r="E185" s="40">
        <v>400000</v>
      </c>
      <c r="F185" s="7">
        <f t="shared" si="3"/>
        <v>400000</v>
      </c>
    </row>
    <row r="186" spans="1:6" ht="15" customHeight="1">
      <c r="A186" s="39" t="s">
        <v>197</v>
      </c>
      <c r="B186" s="19" t="s">
        <v>124</v>
      </c>
      <c r="C186" s="40">
        <v>1278825</v>
      </c>
      <c r="D186" s="40"/>
      <c r="E186" s="40">
        <v>190000</v>
      </c>
      <c r="F186" s="7">
        <f t="shared" si="3"/>
        <v>1468825</v>
      </c>
    </row>
    <row r="187" spans="1:6" ht="15" customHeight="1">
      <c r="A187" s="39" t="s">
        <v>200</v>
      </c>
      <c r="B187" s="19" t="s">
        <v>201</v>
      </c>
      <c r="C187" s="40">
        <v>0</v>
      </c>
      <c r="D187" s="40"/>
      <c r="E187" s="40">
        <f>500000+505000+700000</f>
        <v>1705000</v>
      </c>
      <c r="F187" s="7">
        <f t="shared" si="3"/>
        <v>1705000</v>
      </c>
    </row>
    <row r="188" spans="1:6" ht="15" customHeight="1">
      <c r="A188" s="39" t="s">
        <v>198</v>
      </c>
      <c r="B188" s="19" t="s">
        <v>61</v>
      </c>
      <c r="C188" s="40">
        <v>0</v>
      </c>
      <c r="D188" s="40"/>
      <c r="E188" s="40">
        <f>200000+600000</f>
        <v>800000</v>
      </c>
      <c r="F188" s="7">
        <f t="shared" si="3"/>
        <v>800000</v>
      </c>
    </row>
    <row r="189" spans="1:6" ht="12.75">
      <c r="A189" s="49"/>
      <c r="B189" s="49"/>
      <c r="C189" s="13">
        <f>SUM(C173:C188)</f>
        <v>8789969.25</v>
      </c>
      <c r="D189" s="13">
        <f>SUM(D173:D188)</f>
        <v>4045000</v>
      </c>
      <c r="E189" s="13">
        <f>SUM(E173:E188)</f>
        <v>4045000</v>
      </c>
      <c r="F189" s="13">
        <f>SUM(F173:F188)</f>
        <v>8789969.25</v>
      </c>
    </row>
    <row r="190" spans="1:5" ht="12.75">
      <c r="A190" s="9"/>
      <c r="B190" s="10"/>
      <c r="C190" s="10"/>
      <c r="D190" s="10"/>
      <c r="E190" s="10"/>
    </row>
    <row r="191" spans="1:5" ht="12.75">
      <c r="A191" s="47" t="s">
        <v>15</v>
      </c>
      <c r="B191" s="47"/>
      <c r="C191" s="47"/>
      <c r="D191" s="47"/>
      <c r="E191" s="47"/>
    </row>
    <row r="192" spans="1:5" ht="12.75">
      <c r="A192" s="11"/>
      <c r="B192" s="10"/>
      <c r="C192" s="10"/>
      <c r="D192" s="10"/>
      <c r="E192" s="10"/>
    </row>
    <row r="193" spans="1:6" ht="110.25" customHeight="1">
      <c r="A193" s="50" t="s">
        <v>210</v>
      </c>
      <c r="B193" s="50"/>
      <c r="C193" s="50"/>
      <c r="D193" s="50"/>
      <c r="E193" s="50"/>
      <c r="F193" s="50"/>
    </row>
    <row r="194" spans="1:6" ht="15" customHeight="1">
      <c r="A194" s="11"/>
      <c r="B194" s="11"/>
      <c r="C194" s="11"/>
      <c r="D194" s="11"/>
      <c r="E194" s="11"/>
      <c r="F194" s="11"/>
    </row>
    <row r="195" spans="1:6" ht="27.75" customHeight="1">
      <c r="A195" s="12" t="s">
        <v>16</v>
      </c>
      <c r="B195" s="12" t="s">
        <v>2</v>
      </c>
      <c r="C195" s="12" t="s">
        <v>3</v>
      </c>
      <c r="D195" s="12" t="s">
        <v>4</v>
      </c>
      <c r="E195" s="12" t="s">
        <v>5</v>
      </c>
      <c r="F195" s="12" t="s">
        <v>6</v>
      </c>
    </row>
    <row r="196" spans="1:6" ht="15" customHeight="1">
      <c r="A196" s="48" t="s">
        <v>29</v>
      </c>
      <c r="B196" s="48"/>
      <c r="C196" s="17"/>
      <c r="D196" s="17"/>
      <c r="E196" s="17"/>
      <c r="F196" s="18"/>
    </row>
    <row r="197" spans="1:6" ht="15" customHeight="1">
      <c r="A197" s="39" t="s">
        <v>156</v>
      </c>
      <c r="B197" s="19" t="s">
        <v>157</v>
      </c>
      <c r="C197" s="40">
        <v>499070</v>
      </c>
      <c r="D197" s="40">
        <v>499070</v>
      </c>
      <c r="E197" s="40"/>
      <c r="F197" s="7">
        <f>+C197-D197+E197</f>
        <v>0</v>
      </c>
    </row>
    <row r="198" spans="1:6" ht="15" customHeight="1">
      <c r="A198" s="39" t="s">
        <v>158</v>
      </c>
      <c r="B198" s="19" t="s">
        <v>159</v>
      </c>
      <c r="C198" s="40">
        <v>1500000</v>
      </c>
      <c r="D198" s="40">
        <v>500000</v>
      </c>
      <c r="E198" s="40"/>
      <c r="F198" s="7">
        <f>+C198-D198+E198</f>
        <v>1000000</v>
      </c>
    </row>
    <row r="199" spans="1:6" ht="15" customHeight="1">
      <c r="A199" s="39" t="s">
        <v>154</v>
      </c>
      <c r="B199" s="19" t="s">
        <v>155</v>
      </c>
      <c r="C199" s="40">
        <v>144795</v>
      </c>
      <c r="D199" s="40"/>
      <c r="E199" s="40">
        <v>999070</v>
      </c>
      <c r="F199" s="7">
        <f>+C199-D199+E199</f>
        <v>1143865</v>
      </c>
    </row>
    <row r="200" spans="1:6" ht="12.75">
      <c r="A200" s="49"/>
      <c r="B200" s="49"/>
      <c r="C200" s="13">
        <f>SUM(C197:C199)</f>
        <v>2143865</v>
      </c>
      <c r="D200" s="13">
        <f>SUM(D197:D199)</f>
        <v>999070</v>
      </c>
      <c r="E200" s="13">
        <f>SUM(E197:E199)</f>
        <v>999070</v>
      </c>
      <c r="F200" s="13">
        <f>SUM(F197:F199)</f>
        <v>2143865</v>
      </c>
    </row>
    <row r="201" spans="1:5" ht="12.75">
      <c r="A201" s="9"/>
      <c r="B201" s="10"/>
      <c r="C201" s="10"/>
      <c r="D201" s="10"/>
      <c r="E201" s="10"/>
    </row>
    <row r="202" spans="1:5" ht="12.75">
      <c r="A202" s="47" t="s">
        <v>15</v>
      </c>
      <c r="B202" s="47"/>
      <c r="C202" s="47"/>
      <c r="D202" s="47"/>
      <c r="E202" s="47"/>
    </row>
    <row r="203" spans="1:5" ht="12.75">
      <c r="A203" s="11"/>
      <c r="B203" s="10"/>
      <c r="C203" s="10"/>
      <c r="D203" s="10"/>
      <c r="E203" s="10"/>
    </row>
    <row r="204" spans="1:6" ht="51.75" customHeight="1">
      <c r="A204" s="50" t="s">
        <v>160</v>
      </c>
      <c r="B204" s="50"/>
      <c r="C204" s="50"/>
      <c r="D204" s="50"/>
      <c r="E204" s="50"/>
      <c r="F204" s="50"/>
    </row>
    <row r="205" spans="1:5" ht="12.75">
      <c r="A205" s="11"/>
      <c r="B205" s="11"/>
      <c r="C205" s="11"/>
      <c r="D205" s="11"/>
      <c r="E205" s="11"/>
    </row>
    <row r="206" spans="1:6" ht="25.5">
      <c r="A206" s="12" t="s">
        <v>16</v>
      </c>
      <c r="B206" s="12" t="s">
        <v>2</v>
      </c>
      <c r="C206" s="12" t="s">
        <v>3</v>
      </c>
      <c r="D206" s="12" t="s">
        <v>4</v>
      </c>
      <c r="E206" s="12" t="s">
        <v>5</v>
      </c>
      <c r="F206" s="12" t="s">
        <v>6</v>
      </c>
    </row>
    <row r="207" spans="1:6" ht="12.75">
      <c r="A207" s="48" t="s">
        <v>30</v>
      </c>
      <c r="B207" s="48"/>
      <c r="C207" s="17"/>
      <c r="D207" s="17"/>
      <c r="E207" s="17"/>
      <c r="F207" s="18"/>
    </row>
    <row r="208" spans="1:6" ht="12.75">
      <c r="A208" s="39" t="s">
        <v>162</v>
      </c>
      <c r="B208" s="19" t="s">
        <v>113</v>
      </c>
      <c r="C208" s="40">
        <v>2309840.55</v>
      </c>
      <c r="D208" s="40">
        <v>300000</v>
      </c>
      <c r="E208" s="40"/>
      <c r="F208" s="7">
        <f>+C208-D208+E208</f>
        <v>2009840.5499999998</v>
      </c>
    </row>
    <row r="209" spans="1:6" ht="12.75">
      <c r="A209" s="39" t="s">
        <v>163</v>
      </c>
      <c r="B209" s="19" t="s">
        <v>118</v>
      </c>
      <c r="C209" s="40">
        <v>325200</v>
      </c>
      <c r="D209" s="40">
        <v>325200</v>
      </c>
      <c r="E209" s="40"/>
      <c r="F209" s="7">
        <f>+C209-D209+E209</f>
        <v>0</v>
      </c>
    </row>
    <row r="210" spans="1:6" ht="12.75">
      <c r="A210" s="39" t="s">
        <v>164</v>
      </c>
      <c r="B210" s="19" t="s">
        <v>138</v>
      </c>
      <c r="C210" s="40">
        <v>51775</v>
      </c>
      <c r="D210" s="40"/>
      <c r="E210" s="40">
        <v>625200</v>
      </c>
      <c r="F210" s="7">
        <f>+C210-D210+E210</f>
        <v>676975</v>
      </c>
    </row>
    <row r="211" spans="1:6" ht="12.75">
      <c r="A211" s="49"/>
      <c r="B211" s="49"/>
      <c r="C211" s="13">
        <f>SUM(C208:C210)</f>
        <v>2686815.55</v>
      </c>
      <c r="D211" s="13">
        <f>SUM(D208:D210)</f>
        <v>625200</v>
      </c>
      <c r="E211" s="13">
        <f>SUM(E208:E210)</f>
        <v>625200</v>
      </c>
      <c r="F211" s="13">
        <f>SUM(F208:F210)</f>
        <v>2686815.55</v>
      </c>
    </row>
    <row r="212" spans="1:5" ht="12.75">
      <c r="A212" s="9"/>
      <c r="B212" s="10"/>
      <c r="C212" s="10"/>
      <c r="D212" s="10"/>
      <c r="E212" s="10"/>
    </row>
    <row r="213" spans="1:5" ht="12.75">
      <c r="A213" s="47" t="s">
        <v>15</v>
      </c>
      <c r="B213" s="47"/>
      <c r="C213" s="47"/>
      <c r="D213" s="47"/>
      <c r="E213" s="47"/>
    </row>
    <row r="214" spans="1:5" ht="12.75">
      <c r="A214" s="11"/>
      <c r="B214" s="10"/>
      <c r="C214" s="10"/>
      <c r="D214" s="10"/>
      <c r="E214" s="10"/>
    </row>
    <row r="215" spans="1:6" ht="41.25" customHeight="1">
      <c r="A215" s="50" t="s">
        <v>165</v>
      </c>
      <c r="B215" s="50"/>
      <c r="C215" s="50"/>
      <c r="D215" s="50"/>
      <c r="E215" s="50"/>
      <c r="F215" s="50"/>
    </row>
    <row r="216" spans="1:5" ht="12.75">
      <c r="A216" s="11"/>
      <c r="B216" s="11"/>
      <c r="C216" s="11"/>
      <c r="D216" s="11"/>
      <c r="E216" s="11"/>
    </row>
    <row r="217" spans="1:5" ht="12.75">
      <c r="A217" s="11"/>
      <c r="B217" s="11"/>
      <c r="C217" s="11"/>
      <c r="D217" s="11"/>
      <c r="E217" s="11"/>
    </row>
    <row r="218" spans="1:6" ht="25.5">
      <c r="A218" s="12" t="s">
        <v>16</v>
      </c>
      <c r="B218" s="12" t="s">
        <v>2</v>
      </c>
      <c r="C218" s="12" t="s">
        <v>3</v>
      </c>
      <c r="D218" s="12" t="s">
        <v>4</v>
      </c>
      <c r="E218" s="12" t="s">
        <v>5</v>
      </c>
      <c r="F218" s="12" t="s">
        <v>6</v>
      </c>
    </row>
    <row r="219" spans="1:6" ht="12.75">
      <c r="A219" s="48" t="s">
        <v>31</v>
      </c>
      <c r="B219" s="48"/>
      <c r="C219" s="17"/>
      <c r="D219" s="17"/>
      <c r="E219" s="17"/>
      <c r="F219" s="18"/>
    </row>
    <row r="220" spans="1:6" ht="12.75">
      <c r="A220" s="39" t="s">
        <v>174</v>
      </c>
      <c r="B220" s="19" t="s">
        <v>172</v>
      </c>
      <c r="C220" s="40">
        <v>5191000</v>
      </c>
      <c r="D220" s="40">
        <v>600000</v>
      </c>
      <c r="E220" s="40"/>
      <c r="F220" s="7">
        <f>+C220-D220+E220</f>
        <v>4591000</v>
      </c>
    </row>
    <row r="221" spans="1:6" ht="12.75">
      <c r="A221" s="39" t="s">
        <v>175</v>
      </c>
      <c r="B221" s="19" t="s">
        <v>176</v>
      </c>
      <c r="C221" s="40">
        <v>3000000</v>
      </c>
      <c r="D221" s="40"/>
      <c r="E221" s="40">
        <v>600000</v>
      </c>
      <c r="F221" s="7">
        <f>+C221-D221+E221</f>
        <v>3600000</v>
      </c>
    </row>
    <row r="222" spans="1:6" ht="12.75">
      <c r="A222" s="49"/>
      <c r="B222" s="49"/>
      <c r="C222" s="13">
        <f>SUM(C220:C221)</f>
        <v>8191000</v>
      </c>
      <c r="D222" s="13">
        <f>SUM(D220:D221)</f>
        <v>600000</v>
      </c>
      <c r="E222" s="13">
        <f>SUM(E220:E221)</f>
        <v>600000</v>
      </c>
      <c r="F222" s="13">
        <f>SUM(F220:F221)</f>
        <v>8191000</v>
      </c>
    </row>
    <row r="223" spans="1:5" ht="12.75">
      <c r="A223" s="9"/>
      <c r="B223" s="10"/>
      <c r="C223" s="10"/>
      <c r="D223" s="10"/>
      <c r="E223" s="10"/>
    </row>
    <row r="224" spans="1:5" ht="12.75">
      <c r="A224" s="47" t="s">
        <v>15</v>
      </c>
      <c r="B224" s="47"/>
      <c r="C224" s="47"/>
      <c r="D224" s="47"/>
      <c r="E224" s="47"/>
    </row>
    <row r="225" spans="1:5" ht="12.75">
      <c r="A225" s="11"/>
      <c r="B225" s="10"/>
      <c r="C225" s="10"/>
      <c r="D225" s="10"/>
      <c r="E225" s="10"/>
    </row>
    <row r="226" spans="1:6" ht="45.75" customHeight="1">
      <c r="A226" s="50" t="s">
        <v>177</v>
      </c>
      <c r="B226" s="50"/>
      <c r="C226" s="50"/>
      <c r="D226" s="50"/>
      <c r="E226" s="50"/>
      <c r="F226" s="50"/>
    </row>
    <row r="227" spans="1:5" ht="12.75">
      <c r="A227" s="11"/>
      <c r="B227" s="11"/>
      <c r="C227" s="11"/>
      <c r="D227" s="11"/>
      <c r="E227" s="11"/>
    </row>
    <row r="228" spans="1:6" ht="25.5">
      <c r="A228" s="12" t="s">
        <v>16</v>
      </c>
      <c r="B228" s="12" t="s">
        <v>2</v>
      </c>
      <c r="C228" s="12" t="s">
        <v>3</v>
      </c>
      <c r="D228" s="12" t="s">
        <v>4</v>
      </c>
      <c r="E228" s="12" t="s">
        <v>5</v>
      </c>
      <c r="F228" s="12" t="s">
        <v>6</v>
      </c>
    </row>
    <row r="229" spans="1:6" ht="12.75">
      <c r="A229" s="48" t="s">
        <v>32</v>
      </c>
      <c r="B229" s="48"/>
      <c r="C229" s="17"/>
      <c r="D229" s="17"/>
      <c r="E229" s="17"/>
      <c r="F229" s="18"/>
    </row>
    <row r="230" spans="1:6" ht="12.75">
      <c r="A230" s="39" t="s">
        <v>178</v>
      </c>
      <c r="B230" s="19" t="s">
        <v>179</v>
      </c>
      <c r="C230" s="40">
        <v>1000000</v>
      </c>
      <c r="D230" s="40">
        <v>320000</v>
      </c>
      <c r="E230" s="40"/>
      <c r="F230" s="7">
        <f>+C230-D230+E230</f>
        <v>680000</v>
      </c>
    </row>
    <row r="231" spans="1:6" ht="25.5">
      <c r="A231" s="39" t="s">
        <v>59</v>
      </c>
      <c r="B231" s="19" t="s">
        <v>180</v>
      </c>
      <c r="C231" s="40">
        <v>30282.67</v>
      </c>
      <c r="D231" s="40"/>
      <c r="E231" s="40">
        <v>300000</v>
      </c>
      <c r="F231" s="7">
        <f>+C231-D231+E231</f>
        <v>330282.67</v>
      </c>
    </row>
    <row r="232" spans="1:6" ht="12.75">
      <c r="A232" s="39" t="s">
        <v>60</v>
      </c>
      <c r="B232" s="19" t="s">
        <v>61</v>
      </c>
      <c r="C232" s="40">
        <v>68447575.86</v>
      </c>
      <c r="D232" s="40"/>
      <c r="E232" s="40">
        <v>20000</v>
      </c>
      <c r="F232" s="7">
        <f>+C232-D232+E232</f>
        <v>68467575.86</v>
      </c>
    </row>
    <row r="233" spans="1:6" ht="12.75">
      <c r="A233" s="49"/>
      <c r="B233" s="49"/>
      <c r="C233" s="13">
        <f>SUM(C230:C232)</f>
        <v>69477858.53</v>
      </c>
      <c r="D233" s="13">
        <f>SUM(D230:D232)</f>
        <v>320000</v>
      </c>
      <c r="E233" s="13">
        <f>SUM(E230:E232)</f>
        <v>320000</v>
      </c>
      <c r="F233" s="13">
        <f>SUM(F230:F232)</f>
        <v>69477858.53</v>
      </c>
    </row>
    <row r="234" spans="1:5" ht="12.75">
      <c r="A234" s="9"/>
      <c r="B234" s="10"/>
      <c r="C234" s="10"/>
      <c r="D234" s="10"/>
      <c r="E234" s="10"/>
    </row>
    <row r="235" spans="1:5" ht="12.75">
      <c r="A235" s="47" t="s">
        <v>15</v>
      </c>
      <c r="B235" s="47"/>
      <c r="C235" s="47"/>
      <c r="D235" s="47"/>
      <c r="E235" s="47"/>
    </row>
    <row r="236" spans="1:5" ht="12.75">
      <c r="A236" s="11"/>
      <c r="B236" s="10"/>
      <c r="C236" s="10"/>
      <c r="D236" s="10"/>
      <c r="E236" s="10"/>
    </row>
    <row r="237" spans="1:6" ht="45.75" customHeight="1">
      <c r="A237" s="50" t="s">
        <v>181</v>
      </c>
      <c r="B237" s="50"/>
      <c r="C237" s="50"/>
      <c r="D237" s="50"/>
      <c r="E237" s="50"/>
      <c r="F237" s="50"/>
    </row>
    <row r="238" spans="1:5" ht="12.75">
      <c r="A238" s="11"/>
      <c r="B238" s="11"/>
      <c r="C238" s="11"/>
      <c r="D238" s="11"/>
      <c r="E238" s="11"/>
    </row>
    <row r="239" spans="1:5" ht="12.75">
      <c r="A239" s="11"/>
      <c r="B239" s="11"/>
      <c r="C239" s="11"/>
      <c r="D239" s="11"/>
      <c r="E239" s="11"/>
    </row>
    <row r="240" spans="1:5" ht="12.75">
      <c r="A240" s="11"/>
      <c r="B240" s="11"/>
      <c r="C240" s="11"/>
      <c r="D240" s="11"/>
      <c r="E240" s="11"/>
    </row>
    <row r="241" spans="1:5" ht="12.75">
      <c r="A241" s="11"/>
      <c r="B241" s="11"/>
      <c r="C241" s="11"/>
      <c r="D241" s="11"/>
      <c r="E241" s="11"/>
    </row>
    <row r="242" spans="1:5" ht="12.75">
      <c r="A242" s="11"/>
      <c r="B242" s="11"/>
      <c r="C242" s="11"/>
      <c r="D242" s="11"/>
      <c r="E242" s="11"/>
    </row>
    <row r="243" spans="1:5" ht="12.75">
      <c r="A243" s="11"/>
      <c r="B243" s="11"/>
      <c r="C243" s="11"/>
      <c r="D243" s="11"/>
      <c r="E243" s="11"/>
    </row>
    <row r="244" spans="1:5" ht="12.75">
      <c r="A244" s="11"/>
      <c r="B244" s="11"/>
      <c r="C244" s="11"/>
      <c r="D244" s="11"/>
      <c r="E244" s="11"/>
    </row>
    <row r="245" spans="1:5" ht="12.75">
      <c r="A245" s="11"/>
      <c r="B245" s="11"/>
      <c r="C245" s="11"/>
      <c r="D245" s="11"/>
      <c r="E245" s="11"/>
    </row>
    <row r="246" spans="1:5" ht="12.75">
      <c r="A246" s="11"/>
      <c r="B246" s="11"/>
      <c r="C246" s="11"/>
      <c r="D246" s="11"/>
      <c r="E246" s="11"/>
    </row>
    <row r="247" spans="1:5" ht="12.75">
      <c r="A247" s="11"/>
      <c r="B247" s="11"/>
      <c r="C247" s="11"/>
      <c r="D247" s="11"/>
      <c r="E247" s="11"/>
    </row>
    <row r="248" spans="1:5" ht="12.75">
      <c r="A248" s="11"/>
      <c r="B248" s="11"/>
      <c r="C248" s="11"/>
      <c r="D248" s="11"/>
      <c r="E248" s="11"/>
    </row>
    <row r="249" spans="1:5" ht="12.75">
      <c r="A249" s="11"/>
      <c r="B249" s="11"/>
      <c r="C249" s="11"/>
      <c r="D249" s="11"/>
      <c r="E249" s="11"/>
    </row>
    <row r="250" spans="1:5" ht="12.75">
      <c r="A250" s="11"/>
      <c r="B250" s="11"/>
      <c r="C250" s="11"/>
      <c r="D250" s="11"/>
      <c r="E250" s="11"/>
    </row>
    <row r="251" spans="1:5" ht="12.75">
      <c r="A251" s="11"/>
      <c r="B251" s="11"/>
      <c r="C251" s="11"/>
      <c r="D251" s="11"/>
      <c r="E251" s="11"/>
    </row>
    <row r="252" spans="1:5" ht="12.75">
      <c r="A252" s="11"/>
      <c r="B252" s="11"/>
      <c r="C252" s="11"/>
      <c r="D252" s="11"/>
      <c r="E252" s="11"/>
    </row>
    <row r="253" spans="1:5" ht="12.75">
      <c r="A253" s="11"/>
      <c r="B253" s="11"/>
      <c r="C253" s="11"/>
      <c r="D253" s="11"/>
      <c r="E253" s="11"/>
    </row>
    <row r="254" spans="1:5" ht="12.75">
      <c r="A254" s="11"/>
      <c r="B254" s="11"/>
      <c r="C254" s="11"/>
      <c r="D254" s="11"/>
      <c r="E254" s="11"/>
    </row>
    <row r="255" spans="1:5" ht="12.75">
      <c r="A255" s="11"/>
      <c r="B255" s="11"/>
      <c r="C255" s="11"/>
      <c r="D255" s="11"/>
      <c r="E255" s="11"/>
    </row>
    <row r="256" spans="1:5" ht="12.75">
      <c r="A256" s="11"/>
      <c r="B256" s="11"/>
      <c r="C256" s="11"/>
      <c r="D256" s="11"/>
      <c r="E256" s="11"/>
    </row>
    <row r="257" spans="1:5" ht="12.75">
      <c r="A257" s="11"/>
      <c r="B257" s="11"/>
      <c r="C257" s="11"/>
      <c r="D257" s="11"/>
      <c r="E257" s="11"/>
    </row>
    <row r="258" spans="1:5" ht="12.75">
      <c r="A258" s="11"/>
      <c r="B258" s="11"/>
      <c r="C258" s="11"/>
      <c r="D258" s="11"/>
      <c r="E258" s="11"/>
    </row>
    <row r="259" spans="1:5" ht="12.75">
      <c r="A259" s="11"/>
      <c r="B259" s="11"/>
      <c r="C259" s="11"/>
      <c r="D259" s="11"/>
      <c r="E259" s="11"/>
    </row>
    <row r="260" spans="1:5" ht="12.75">
      <c r="A260" s="11"/>
      <c r="B260" s="11"/>
      <c r="C260" s="11"/>
      <c r="D260" s="11"/>
      <c r="E260" s="11"/>
    </row>
    <row r="261" spans="1:5" ht="12.75">
      <c r="A261" s="11"/>
      <c r="B261" s="11"/>
      <c r="C261" s="11"/>
      <c r="D261" s="11"/>
      <c r="E261" s="11"/>
    </row>
    <row r="262" spans="1:5" ht="12.75">
      <c r="A262" s="11"/>
      <c r="B262" s="11"/>
      <c r="C262" s="11"/>
      <c r="D262" s="11"/>
      <c r="E262" s="11"/>
    </row>
    <row r="263" spans="1:5" ht="12.75">
      <c r="A263" s="11"/>
      <c r="B263" s="11"/>
      <c r="C263" s="11"/>
      <c r="D263" s="11"/>
      <c r="E263" s="11"/>
    </row>
    <row r="264" spans="1:5" ht="12.75">
      <c r="A264" s="11"/>
      <c r="B264" s="11"/>
      <c r="C264" s="11"/>
      <c r="D264" s="11"/>
      <c r="E264" s="11"/>
    </row>
    <row r="265" spans="1:5" ht="12.75">
      <c r="A265" s="11"/>
      <c r="B265" s="11"/>
      <c r="C265" s="11"/>
      <c r="D265" s="11"/>
      <c r="E265" s="11"/>
    </row>
    <row r="266" spans="1:5" ht="12.75">
      <c r="A266" s="11"/>
      <c r="B266" s="11"/>
      <c r="C266" s="11"/>
      <c r="D266" s="11"/>
      <c r="E266" s="11"/>
    </row>
    <row r="267" spans="1:5" ht="12.75">
      <c r="A267" s="11"/>
      <c r="B267" s="11"/>
      <c r="C267" s="11"/>
      <c r="D267" s="11"/>
      <c r="E267" s="11"/>
    </row>
    <row r="268" spans="1:5" ht="12.75">
      <c r="A268" s="11"/>
      <c r="B268" s="11"/>
      <c r="C268" s="11"/>
      <c r="D268" s="11"/>
      <c r="E268" s="11"/>
    </row>
    <row r="269" spans="1:5" ht="12.75">
      <c r="A269" s="11"/>
      <c r="B269" s="11"/>
      <c r="C269" s="11"/>
      <c r="D269" s="11"/>
      <c r="E269" s="11"/>
    </row>
    <row r="270" spans="1:5" ht="12.75">
      <c r="A270" s="11"/>
      <c r="B270" s="11"/>
      <c r="C270" s="11"/>
      <c r="D270" s="11"/>
      <c r="E270" s="11"/>
    </row>
    <row r="271" spans="1:5" ht="12.75">
      <c r="A271" s="11"/>
      <c r="B271" s="11"/>
      <c r="C271" s="11"/>
      <c r="D271" s="11"/>
      <c r="E271" s="11"/>
    </row>
    <row r="272" spans="1:5" ht="12.75">
      <c r="A272" s="11"/>
      <c r="B272" s="11"/>
      <c r="C272" s="11"/>
      <c r="D272" s="11"/>
      <c r="E272" s="11"/>
    </row>
    <row r="273" spans="1:5" ht="12.75">
      <c r="A273" s="11"/>
      <c r="B273" s="11"/>
      <c r="C273" s="11"/>
      <c r="D273" s="11"/>
      <c r="E273" s="11"/>
    </row>
    <row r="274" spans="1:5" ht="12.75">
      <c r="A274" s="11"/>
      <c r="B274" s="11"/>
      <c r="C274" s="11"/>
      <c r="D274" s="11"/>
      <c r="E274" s="11"/>
    </row>
    <row r="275" spans="1:5" ht="12.75">
      <c r="A275" s="11"/>
      <c r="B275" s="11"/>
      <c r="C275" s="11"/>
      <c r="D275" s="11"/>
      <c r="E275" s="11"/>
    </row>
    <row r="276" spans="1:5" ht="12.75">
      <c r="A276" s="11"/>
      <c r="B276" s="11"/>
      <c r="C276" s="11"/>
      <c r="D276" s="11"/>
      <c r="E276" s="11"/>
    </row>
    <row r="277" spans="1:5" ht="13.5" thickBot="1">
      <c r="A277" s="11"/>
      <c r="B277" s="11"/>
      <c r="C277" s="11"/>
      <c r="D277" s="11"/>
      <c r="E277" s="11"/>
    </row>
    <row r="278" spans="1:8" ht="15.75" customHeight="1" thickBot="1">
      <c r="A278" s="58" t="s">
        <v>25</v>
      </c>
      <c r="B278" s="59"/>
      <c r="C278" s="59"/>
      <c r="D278" s="59"/>
      <c r="E278" s="59"/>
      <c r="F278" s="59"/>
      <c r="G278" s="35"/>
      <c r="H278" s="35"/>
    </row>
    <row r="279" spans="1:8" ht="12.75">
      <c r="A279" s="42"/>
      <c r="B279" s="42"/>
      <c r="C279" s="42"/>
      <c r="D279" s="42"/>
      <c r="E279" s="42"/>
      <c r="F279" s="42"/>
      <c r="G279" s="35"/>
      <c r="H279" s="35"/>
    </row>
    <row r="280" spans="1:6" ht="25.5">
      <c r="A280" s="12" t="s">
        <v>16</v>
      </c>
      <c r="B280" s="12" t="s">
        <v>2</v>
      </c>
      <c r="C280" s="12" t="s">
        <v>3</v>
      </c>
      <c r="D280" s="12" t="s">
        <v>4</v>
      </c>
      <c r="E280" s="12" t="s">
        <v>5</v>
      </c>
      <c r="F280" s="12" t="s">
        <v>6</v>
      </c>
    </row>
    <row r="281" spans="1:6" ht="12.75">
      <c r="A281" s="48" t="s">
        <v>33</v>
      </c>
      <c r="B281" s="48"/>
      <c r="C281" s="17"/>
      <c r="D281" s="17"/>
      <c r="E281" s="17"/>
      <c r="F281" s="18"/>
    </row>
    <row r="282" spans="1:6" ht="15" customHeight="1">
      <c r="A282" s="39" t="s">
        <v>214</v>
      </c>
      <c r="B282" s="39" t="s">
        <v>95</v>
      </c>
      <c r="C282" s="40">
        <v>33675520.6</v>
      </c>
      <c r="D282" s="40">
        <v>13500000</v>
      </c>
      <c r="E282" s="40"/>
      <c r="F282" s="7">
        <f>+C282-D282+E282</f>
        <v>20175520.6</v>
      </c>
    </row>
    <row r="283" spans="1:6" ht="27.75" customHeight="1">
      <c r="A283" s="39" t="s">
        <v>104</v>
      </c>
      <c r="B283" s="39" t="s">
        <v>105</v>
      </c>
      <c r="C283" s="40">
        <v>5052150.29</v>
      </c>
      <c r="D283" s="40"/>
      <c r="E283" s="40">
        <v>10000000</v>
      </c>
      <c r="F283" s="7">
        <f>+C283-D283+E283</f>
        <v>15052150.29</v>
      </c>
    </row>
    <row r="284" spans="1:6" ht="15" customHeight="1">
      <c r="A284" s="39" t="s">
        <v>106</v>
      </c>
      <c r="B284" s="39" t="s">
        <v>107</v>
      </c>
      <c r="C284" s="40">
        <v>614093.96</v>
      </c>
      <c r="D284" s="40"/>
      <c r="E284" s="40">
        <v>3500000</v>
      </c>
      <c r="F284" s="7">
        <f>+C284-D284+E284</f>
        <v>4114093.96</v>
      </c>
    </row>
    <row r="285" spans="1:6" ht="13.5" customHeight="1">
      <c r="A285" s="49"/>
      <c r="B285" s="49"/>
      <c r="C285" s="13">
        <f>SUM(C282:C284)</f>
        <v>39341764.85</v>
      </c>
      <c r="D285" s="13">
        <f>SUM(D282:D284)</f>
        <v>13500000</v>
      </c>
      <c r="E285" s="13">
        <f>SUM(E282:E284)</f>
        <v>13500000</v>
      </c>
      <c r="F285" s="13">
        <f>SUM(F282:F284)</f>
        <v>39341764.85</v>
      </c>
    </row>
    <row r="286" spans="1:5" ht="12.75">
      <c r="A286" s="9"/>
      <c r="B286" s="10"/>
      <c r="C286" s="10"/>
      <c r="D286" s="10"/>
      <c r="E286" s="10"/>
    </row>
    <row r="287" spans="1:5" ht="12.75">
      <c r="A287" s="47" t="s">
        <v>15</v>
      </c>
      <c r="B287" s="47"/>
      <c r="C287" s="47"/>
      <c r="D287" s="47"/>
      <c r="E287" s="47"/>
    </row>
    <row r="288" spans="1:5" ht="12.75">
      <c r="A288" s="11"/>
      <c r="B288" s="10"/>
      <c r="C288" s="10"/>
      <c r="D288" s="10"/>
      <c r="E288" s="10"/>
    </row>
    <row r="289" spans="1:6" ht="34.5" customHeight="1">
      <c r="A289" s="50" t="s">
        <v>108</v>
      </c>
      <c r="B289" s="50"/>
      <c r="C289" s="50"/>
      <c r="D289" s="50"/>
      <c r="E289" s="50"/>
      <c r="F289" s="50"/>
    </row>
    <row r="290" spans="1:5" ht="12.75">
      <c r="A290" s="11"/>
      <c r="B290" s="11"/>
      <c r="C290" s="11"/>
      <c r="D290" s="11"/>
      <c r="E290" s="11"/>
    </row>
    <row r="291" spans="1:6" ht="25.5">
      <c r="A291" s="12" t="s">
        <v>16</v>
      </c>
      <c r="B291" s="12" t="s">
        <v>2</v>
      </c>
      <c r="C291" s="12" t="s">
        <v>3</v>
      </c>
      <c r="D291" s="12" t="s">
        <v>4</v>
      </c>
      <c r="E291" s="12" t="s">
        <v>5</v>
      </c>
      <c r="F291" s="12" t="s">
        <v>6</v>
      </c>
    </row>
    <row r="292" spans="1:6" ht="12.75">
      <c r="A292" s="48" t="s">
        <v>205</v>
      </c>
      <c r="B292" s="48"/>
      <c r="C292" s="17"/>
      <c r="D292" s="17"/>
      <c r="E292" s="17"/>
      <c r="F292" s="18"/>
    </row>
    <row r="293" spans="1:6" ht="13.5" customHeight="1">
      <c r="A293" s="39" t="s">
        <v>214</v>
      </c>
      <c r="B293" s="39" t="s">
        <v>95</v>
      </c>
      <c r="C293" s="40">
        <f>+F282</f>
        <v>20175520.6</v>
      </c>
      <c r="D293" s="40">
        <v>1552417</v>
      </c>
      <c r="E293" s="40"/>
      <c r="F293" s="7">
        <f>+C293-D293+E293</f>
        <v>18623103.6</v>
      </c>
    </row>
    <row r="294" spans="1:7" ht="13.5" customHeight="1">
      <c r="A294" s="39" t="s">
        <v>109</v>
      </c>
      <c r="B294" s="19" t="s">
        <v>110</v>
      </c>
      <c r="C294" s="40">
        <v>0</v>
      </c>
      <c r="D294" s="40"/>
      <c r="E294" s="40">
        <v>1552417</v>
      </c>
      <c r="F294" s="7">
        <f>+C294-D294+E294</f>
        <v>1552417</v>
      </c>
      <c r="G294" s="43"/>
    </row>
    <row r="295" spans="1:6" ht="13.5" customHeight="1">
      <c r="A295" s="49"/>
      <c r="B295" s="49"/>
      <c r="C295" s="13">
        <f>SUM(C293:C294)</f>
        <v>20175520.6</v>
      </c>
      <c r="D295" s="13">
        <f>SUM(D293:D294)</f>
        <v>1552417</v>
      </c>
      <c r="E295" s="13">
        <f>SUM(E293:E294)</f>
        <v>1552417</v>
      </c>
      <c r="F295" s="13">
        <f>SUM(F293:F294)</f>
        <v>20175520.6</v>
      </c>
    </row>
    <row r="296" spans="1:5" ht="12.75">
      <c r="A296" s="9"/>
      <c r="B296" s="10"/>
      <c r="C296" s="10"/>
      <c r="D296" s="10"/>
      <c r="E296" s="10"/>
    </row>
    <row r="297" spans="1:5" ht="12.75">
      <c r="A297" s="47" t="s">
        <v>15</v>
      </c>
      <c r="B297" s="47"/>
      <c r="C297" s="47"/>
      <c r="D297" s="47"/>
      <c r="E297" s="47"/>
    </row>
    <row r="298" spans="1:5" ht="12.75">
      <c r="A298" s="11"/>
      <c r="B298" s="10"/>
      <c r="C298" s="10"/>
      <c r="D298" s="10"/>
      <c r="E298" s="10"/>
    </row>
    <row r="299" spans="1:6" ht="52.5" customHeight="1">
      <c r="A299" s="50" t="s">
        <v>111</v>
      </c>
      <c r="B299" s="50"/>
      <c r="C299" s="50"/>
      <c r="D299" s="50"/>
      <c r="E299" s="50"/>
      <c r="F299" s="50"/>
    </row>
    <row r="300" spans="1:5" ht="12.75">
      <c r="A300" s="11"/>
      <c r="B300" s="11"/>
      <c r="C300" s="11"/>
      <c r="D300" s="11"/>
      <c r="E300" s="11"/>
    </row>
    <row r="301" spans="1:6" ht="25.5">
      <c r="A301" s="12" t="s">
        <v>16</v>
      </c>
      <c r="B301" s="12" t="s">
        <v>2</v>
      </c>
      <c r="C301" s="12" t="s">
        <v>3</v>
      </c>
      <c r="D301" s="12" t="s">
        <v>4</v>
      </c>
      <c r="E301" s="12" t="s">
        <v>5</v>
      </c>
      <c r="F301" s="12" t="s">
        <v>6</v>
      </c>
    </row>
    <row r="302" spans="1:6" ht="12.75">
      <c r="A302" s="48" t="s">
        <v>34</v>
      </c>
      <c r="B302" s="48"/>
      <c r="C302" s="17"/>
      <c r="D302" s="17"/>
      <c r="E302" s="17"/>
      <c r="F302" s="18"/>
    </row>
    <row r="303" spans="1:6" ht="13.5" customHeight="1">
      <c r="A303" s="39" t="s">
        <v>149</v>
      </c>
      <c r="B303" s="39" t="s">
        <v>150</v>
      </c>
      <c r="C303" s="40">
        <v>12486763.1</v>
      </c>
      <c r="D303" s="40">
        <f>653749.77+691843.9</f>
        <v>1345593.67</v>
      </c>
      <c r="E303" s="40"/>
      <c r="F303" s="7">
        <f>+C303-D303+E303</f>
        <v>11141169.43</v>
      </c>
    </row>
    <row r="304" spans="1:6" ht="13.5" customHeight="1">
      <c r="A304" s="39" t="s">
        <v>151</v>
      </c>
      <c r="B304" s="39" t="s">
        <v>150</v>
      </c>
      <c r="C304" s="40">
        <v>0</v>
      </c>
      <c r="D304" s="40"/>
      <c r="E304" s="40">
        <v>653749.77</v>
      </c>
      <c r="F304" s="7">
        <f>+C304-D304+E304</f>
        <v>653749.77</v>
      </c>
    </row>
    <row r="305" spans="1:6" ht="13.5" customHeight="1">
      <c r="A305" s="39" t="s">
        <v>152</v>
      </c>
      <c r="B305" s="39" t="s">
        <v>150</v>
      </c>
      <c r="C305" s="40">
        <v>0</v>
      </c>
      <c r="D305" s="40"/>
      <c r="E305" s="40">
        <v>691843.9</v>
      </c>
      <c r="F305" s="7">
        <f>+C305-D305+E305</f>
        <v>691843.9</v>
      </c>
    </row>
    <row r="306" spans="1:7" ht="13.5" customHeight="1">
      <c r="A306" s="49"/>
      <c r="B306" s="49"/>
      <c r="C306" s="13">
        <f>SUM(C303:C305)</f>
        <v>12486763.1</v>
      </c>
      <c r="D306" s="13">
        <f>SUM(D303:D305)</f>
        <v>1345593.67</v>
      </c>
      <c r="E306" s="13">
        <f>SUM(E303:E305)</f>
        <v>1345593.67</v>
      </c>
      <c r="F306" s="13">
        <f>SUM(F303:F305)</f>
        <v>12486763.1</v>
      </c>
      <c r="G306" s="37"/>
    </row>
    <row r="307" spans="1:5" ht="12.75">
      <c r="A307" s="9"/>
      <c r="B307" s="10"/>
      <c r="C307" s="10"/>
      <c r="D307" s="10"/>
      <c r="E307" s="10"/>
    </row>
    <row r="308" spans="1:5" ht="12.75">
      <c r="A308" s="47" t="s">
        <v>15</v>
      </c>
      <c r="B308" s="47"/>
      <c r="C308" s="47"/>
      <c r="D308" s="47"/>
      <c r="E308" s="47"/>
    </row>
    <row r="309" spans="1:5" ht="12.75">
      <c r="A309" s="11"/>
      <c r="B309" s="10"/>
      <c r="C309" s="10"/>
      <c r="D309" s="10"/>
      <c r="E309" s="10"/>
    </row>
    <row r="310" spans="1:6" ht="44.25" customHeight="1">
      <c r="A310" s="50" t="s">
        <v>153</v>
      </c>
      <c r="B310" s="50"/>
      <c r="C310" s="50"/>
      <c r="D310" s="50"/>
      <c r="E310" s="50"/>
      <c r="F310" s="50"/>
    </row>
    <row r="311" spans="1:5" ht="12.75">
      <c r="A311" s="11"/>
      <c r="B311" s="11"/>
      <c r="C311" s="11"/>
      <c r="D311" s="11"/>
      <c r="E311" s="11"/>
    </row>
    <row r="312" spans="1:6" ht="25.5">
      <c r="A312" s="12" t="s">
        <v>16</v>
      </c>
      <c r="B312" s="12" t="s">
        <v>2</v>
      </c>
      <c r="C312" s="12" t="s">
        <v>3</v>
      </c>
      <c r="D312" s="12" t="s">
        <v>4</v>
      </c>
      <c r="E312" s="12" t="s">
        <v>5</v>
      </c>
      <c r="F312" s="12" t="s">
        <v>6</v>
      </c>
    </row>
    <row r="313" spans="1:6" ht="12.75">
      <c r="A313" s="48" t="s">
        <v>206</v>
      </c>
      <c r="B313" s="48"/>
      <c r="C313" s="17"/>
      <c r="D313" s="17"/>
      <c r="E313" s="17"/>
      <c r="F313" s="18"/>
    </row>
    <row r="314" spans="1:6" ht="12.75">
      <c r="A314" s="39" t="s">
        <v>216</v>
      </c>
      <c r="B314" s="19" t="s">
        <v>166</v>
      </c>
      <c r="C314" s="40">
        <v>7230000</v>
      </c>
      <c r="D314" s="40">
        <v>5000000</v>
      </c>
      <c r="E314" s="40"/>
      <c r="F314" s="7">
        <f>+C314-D314+E314</f>
        <v>2230000</v>
      </c>
    </row>
    <row r="315" spans="1:6" ht="12.75">
      <c r="A315" s="39" t="s">
        <v>167</v>
      </c>
      <c r="B315" s="19" t="s">
        <v>168</v>
      </c>
      <c r="C315" s="40">
        <v>10000000</v>
      </c>
      <c r="D315" s="40"/>
      <c r="E315" s="40">
        <v>5000000</v>
      </c>
      <c r="F315" s="7">
        <f>+C315-D315+E315</f>
        <v>15000000</v>
      </c>
    </row>
    <row r="316" spans="1:7" ht="12.75">
      <c r="A316" s="49"/>
      <c r="B316" s="49"/>
      <c r="C316" s="13">
        <f>SUM(C314:C315)</f>
        <v>17230000</v>
      </c>
      <c r="D316" s="13">
        <f>SUM(D314:D315)</f>
        <v>5000000</v>
      </c>
      <c r="E316" s="13">
        <f>SUM(E314:E315)</f>
        <v>5000000</v>
      </c>
      <c r="F316" s="13">
        <f>SUM(F314:F315)</f>
        <v>17230000</v>
      </c>
      <c r="G316" s="37"/>
    </row>
    <row r="317" spans="1:5" ht="12.75">
      <c r="A317" s="9"/>
      <c r="B317" s="10"/>
      <c r="C317" s="10"/>
      <c r="D317" s="10"/>
      <c r="E317" s="10"/>
    </row>
    <row r="318" spans="1:5" ht="12.75">
      <c r="A318" s="47" t="s">
        <v>15</v>
      </c>
      <c r="B318" s="47"/>
      <c r="C318" s="47"/>
      <c r="D318" s="47"/>
      <c r="E318" s="47"/>
    </row>
    <row r="319" spans="1:5" ht="12.75">
      <c r="A319" s="11"/>
      <c r="B319" s="10"/>
      <c r="C319" s="10"/>
      <c r="D319" s="10"/>
      <c r="E319" s="10"/>
    </row>
    <row r="320" spans="1:6" ht="42.75" customHeight="1">
      <c r="A320" s="50" t="s">
        <v>169</v>
      </c>
      <c r="B320" s="50"/>
      <c r="C320" s="50"/>
      <c r="D320" s="50"/>
      <c r="E320" s="50"/>
      <c r="F320" s="50"/>
    </row>
    <row r="321" spans="1:5" ht="12.75">
      <c r="A321" s="11"/>
      <c r="B321" s="11"/>
      <c r="C321" s="11"/>
      <c r="D321" s="11"/>
      <c r="E321" s="11"/>
    </row>
    <row r="322" spans="1:5" ht="12.75">
      <c r="A322" s="11"/>
      <c r="B322" s="11"/>
      <c r="C322" s="11"/>
      <c r="D322" s="11"/>
      <c r="E322" s="11"/>
    </row>
    <row r="323" spans="1:5" ht="12.75">
      <c r="A323" s="11"/>
      <c r="B323" s="11"/>
      <c r="C323" s="11"/>
      <c r="D323" s="11"/>
      <c r="E323" s="11"/>
    </row>
    <row r="324" spans="1:5" ht="12.75">
      <c r="A324" s="11"/>
      <c r="B324" s="11"/>
      <c r="C324" s="11"/>
      <c r="D324" s="11"/>
      <c r="E324" s="11"/>
    </row>
    <row r="325" spans="1:5" ht="12.75">
      <c r="A325" s="11"/>
      <c r="B325" s="11"/>
      <c r="C325" s="11"/>
      <c r="D325" s="11"/>
      <c r="E325" s="11"/>
    </row>
    <row r="326" spans="1:5" ht="12.75">
      <c r="A326" s="11"/>
      <c r="B326" s="11"/>
      <c r="C326" s="11"/>
      <c r="D326" s="11"/>
      <c r="E326" s="11"/>
    </row>
    <row r="327" spans="1:5" ht="12.75">
      <c r="A327" s="11"/>
      <c r="B327" s="11"/>
      <c r="C327" s="11"/>
      <c r="D327" s="11"/>
      <c r="E327" s="11"/>
    </row>
    <row r="328" spans="1:5" ht="12.75">
      <c r="A328" s="11"/>
      <c r="B328" s="11"/>
      <c r="C328" s="11"/>
      <c r="D328" s="11"/>
      <c r="E328" s="11"/>
    </row>
    <row r="329" spans="1:5" ht="12.75">
      <c r="A329" s="11"/>
      <c r="B329" s="11"/>
      <c r="C329" s="11"/>
      <c r="D329" s="11"/>
      <c r="E329" s="11"/>
    </row>
    <row r="330" spans="1:6" ht="25.5">
      <c r="A330" s="12" t="s">
        <v>16</v>
      </c>
      <c r="B330" s="12" t="s">
        <v>2</v>
      </c>
      <c r="C330" s="12" t="s">
        <v>3</v>
      </c>
      <c r="D330" s="12" t="s">
        <v>4</v>
      </c>
      <c r="E330" s="12" t="s">
        <v>5</v>
      </c>
      <c r="F330" s="12" t="s">
        <v>6</v>
      </c>
    </row>
    <row r="331" spans="1:6" ht="12.75">
      <c r="A331" s="48" t="s">
        <v>207</v>
      </c>
      <c r="B331" s="48"/>
      <c r="C331" s="17"/>
      <c r="D331" s="17"/>
      <c r="E331" s="17"/>
      <c r="F331" s="18"/>
    </row>
    <row r="332" spans="1:6" ht="12.75">
      <c r="A332" s="39" t="s">
        <v>170</v>
      </c>
      <c r="B332" s="19" t="s">
        <v>115</v>
      </c>
      <c r="C332" s="40">
        <v>2300000</v>
      </c>
      <c r="D332" s="40">
        <v>1000000</v>
      </c>
      <c r="E332" s="40"/>
      <c r="F332" s="7">
        <f>+C332-D332+E332</f>
        <v>1300000</v>
      </c>
    </row>
    <row r="333" spans="1:6" ht="12.75">
      <c r="A333" s="39" t="s">
        <v>158</v>
      </c>
      <c r="B333" s="19" t="s">
        <v>159</v>
      </c>
      <c r="C333" s="40">
        <f>+F198</f>
        <v>1000000</v>
      </c>
      <c r="D333" s="40">
        <v>1000000</v>
      </c>
      <c r="E333" s="40"/>
      <c r="F333" s="7">
        <f>+C333-D333+E333</f>
        <v>0</v>
      </c>
    </row>
    <row r="334" spans="1:6" ht="12.75">
      <c r="A334" s="39" t="s">
        <v>171</v>
      </c>
      <c r="B334" s="19" t="s">
        <v>172</v>
      </c>
      <c r="C334" s="40">
        <v>66665</v>
      </c>
      <c r="D334" s="40"/>
      <c r="E334" s="40">
        <v>2000000</v>
      </c>
      <c r="F334" s="7">
        <f>+C334-D334+E334</f>
        <v>2066665</v>
      </c>
    </row>
    <row r="335" spans="1:6" ht="12.75">
      <c r="A335" s="49"/>
      <c r="B335" s="49"/>
      <c r="C335" s="13">
        <f>SUM(C332:C334)</f>
        <v>3366665</v>
      </c>
      <c r="D335" s="13">
        <f>SUM(D332:D334)</f>
        <v>2000000</v>
      </c>
      <c r="E335" s="13">
        <f>SUM(E332:E334)</f>
        <v>2000000</v>
      </c>
      <c r="F335" s="13">
        <f>SUM(F332:F334)</f>
        <v>3366665</v>
      </c>
    </row>
    <row r="336" spans="1:5" ht="12.75">
      <c r="A336" s="9"/>
      <c r="B336" s="10"/>
      <c r="C336" s="10"/>
      <c r="D336" s="10"/>
      <c r="E336" s="10"/>
    </row>
    <row r="337" spans="1:5" ht="12.75">
      <c r="A337" s="47" t="s">
        <v>15</v>
      </c>
      <c r="B337" s="47"/>
      <c r="C337" s="47"/>
      <c r="D337" s="47"/>
      <c r="E337" s="47"/>
    </row>
    <row r="338" spans="1:5" ht="12.75">
      <c r="A338" s="11"/>
      <c r="B338" s="10"/>
      <c r="C338" s="10"/>
      <c r="D338" s="10"/>
      <c r="E338" s="10"/>
    </row>
    <row r="339" spans="1:6" ht="44.25" customHeight="1">
      <c r="A339" s="50" t="s">
        <v>173</v>
      </c>
      <c r="B339" s="50"/>
      <c r="C339" s="50"/>
      <c r="D339" s="50"/>
      <c r="E339" s="50"/>
      <c r="F339" s="50"/>
    </row>
    <row r="340" spans="1:5" ht="12.75">
      <c r="A340" s="11"/>
      <c r="B340" s="11"/>
      <c r="C340" s="11"/>
      <c r="D340" s="11"/>
      <c r="E340" s="11"/>
    </row>
    <row r="341" spans="1:6" ht="25.5">
      <c r="A341" s="12" t="s">
        <v>16</v>
      </c>
      <c r="B341" s="12" t="s">
        <v>2</v>
      </c>
      <c r="C341" s="12" t="s">
        <v>3</v>
      </c>
      <c r="D341" s="12" t="s">
        <v>4</v>
      </c>
      <c r="E341" s="12" t="s">
        <v>5</v>
      </c>
      <c r="F341" s="12" t="s">
        <v>6</v>
      </c>
    </row>
    <row r="342" spans="1:6" ht="12.75">
      <c r="A342" s="48" t="s">
        <v>208</v>
      </c>
      <c r="B342" s="48"/>
      <c r="C342" s="17"/>
      <c r="D342" s="17"/>
      <c r="E342" s="17"/>
      <c r="F342" s="18"/>
    </row>
    <row r="343" spans="1:6" ht="12.75">
      <c r="A343" s="39" t="s">
        <v>182</v>
      </c>
      <c r="B343" s="19" t="s">
        <v>56</v>
      </c>
      <c r="C343" s="40">
        <v>801865.12</v>
      </c>
      <c r="D343" s="40">
        <v>479888.75</v>
      </c>
      <c r="E343" s="40"/>
      <c r="F343" s="7">
        <f>+C343-D343+E343</f>
        <v>321976.37</v>
      </c>
    </row>
    <row r="344" spans="1:6" ht="12.75">
      <c r="A344" s="39" t="s">
        <v>184</v>
      </c>
      <c r="B344" s="19" t="s">
        <v>183</v>
      </c>
      <c r="C344" s="40">
        <v>0</v>
      </c>
      <c r="D344" s="40"/>
      <c r="E344" s="40">
        <v>362171.08</v>
      </c>
      <c r="F344" s="7">
        <f>+C344-D344+E344</f>
        <v>362171.08</v>
      </c>
    </row>
    <row r="345" spans="1:6" ht="12.75">
      <c r="A345" s="39" t="s">
        <v>185</v>
      </c>
      <c r="B345" s="39" t="s">
        <v>81</v>
      </c>
      <c r="C345" s="40">
        <v>374458.33</v>
      </c>
      <c r="D345" s="40"/>
      <c r="E345" s="40">
        <v>30180.92</v>
      </c>
      <c r="F345" s="7">
        <f aca="true" t="shared" si="4" ref="F345:F350">+C345-D345+E345</f>
        <v>404639.25</v>
      </c>
    </row>
    <row r="346" spans="1:6" ht="12.75">
      <c r="A346" s="39" t="s">
        <v>186</v>
      </c>
      <c r="B346" s="39" t="s">
        <v>68</v>
      </c>
      <c r="C346" s="40">
        <v>415648.75</v>
      </c>
      <c r="D346" s="40"/>
      <c r="E346" s="40">
        <v>33500.82</v>
      </c>
      <c r="F346" s="7">
        <f t="shared" si="4"/>
        <v>449149.57</v>
      </c>
    </row>
    <row r="347" spans="1:6" ht="12.75">
      <c r="A347" s="39" t="s">
        <v>187</v>
      </c>
      <c r="B347" s="39" t="s">
        <v>69</v>
      </c>
      <c r="C347" s="40">
        <v>22467.5</v>
      </c>
      <c r="D347" s="40"/>
      <c r="E347" s="40">
        <v>1810.86</v>
      </c>
      <c r="F347" s="7">
        <f t="shared" si="4"/>
        <v>24278.36</v>
      </c>
    </row>
    <row r="348" spans="1:6" ht="12.75">
      <c r="A348" s="39" t="s">
        <v>188</v>
      </c>
      <c r="B348" s="39" t="s">
        <v>70</v>
      </c>
      <c r="C348" s="40">
        <v>221080.2</v>
      </c>
      <c r="D348" s="40"/>
      <c r="E348" s="40">
        <v>17818.82</v>
      </c>
      <c r="F348" s="7">
        <f t="shared" si="4"/>
        <v>238899.02000000002</v>
      </c>
    </row>
    <row r="349" spans="1:6" ht="12.75">
      <c r="A349" s="39" t="s">
        <v>189</v>
      </c>
      <c r="B349" s="39" t="s">
        <v>71</v>
      </c>
      <c r="C349" s="40">
        <v>67402.5</v>
      </c>
      <c r="D349" s="40"/>
      <c r="E349" s="40">
        <v>5432.57</v>
      </c>
      <c r="F349" s="7">
        <f t="shared" si="4"/>
        <v>72835.07</v>
      </c>
    </row>
    <row r="350" spans="1:6" ht="12.75">
      <c r="A350" s="39" t="s">
        <v>190</v>
      </c>
      <c r="B350" s="39" t="s">
        <v>72</v>
      </c>
      <c r="C350" s="40">
        <v>134805</v>
      </c>
      <c r="D350" s="40"/>
      <c r="E350" s="40">
        <v>10865.13</v>
      </c>
      <c r="F350" s="7">
        <f t="shared" si="4"/>
        <v>145670.13</v>
      </c>
    </row>
    <row r="351" spans="1:6" ht="12.75">
      <c r="A351" s="39" t="s">
        <v>191</v>
      </c>
      <c r="B351" s="34" t="s">
        <v>79</v>
      </c>
      <c r="C351" s="40">
        <v>224675</v>
      </c>
      <c r="D351" s="40"/>
      <c r="E351" s="40">
        <v>18108.55</v>
      </c>
      <c r="F351" s="7">
        <f>+C351-D351+E351</f>
        <v>242783.55</v>
      </c>
    </row>
    <row r="352" spans="1:6" ht="12.75">
      <c r="A352" s="52"/>
      <c r="B352" s="60"/>
      <c r="C352" s="13">
        <f>SUM(C343:C351)</f>
        <v>2262402.4</v>
      </c>
      <c r="D352" s="13">
        <f>SUM(D343:D351)</f>
        <v>479888.75</v>
      </c>
      <c r="E352" s="13">
        <f>SUM(E343:E351)</f>
        <v>479888.75</v>
      </c>
      <c r="F352" s="13">
        <f>SUM(F343:F351)</f>
        <v>2262402.4</v>
      </c>
    </row>
    <row r="353" spans="1:5" ht="12.75">
      <c r="A353" s="9"/>
      <c r="B353" s="10"/>
      <c r="C353" s="10"/>
      <c r="D353" s="10"/>
      <c r="E353" s="10"/>
    </row>
    <row r="354" spans="1:5" ht="12.75" customHeight="1">
      <c r="A354" s="47" t="s">
        <v>15</v>
      </c>
      <c r="B354" s="47"/>
      <c r="C354" s="47"/>
      <c r="D354" s="47"/>
      <c r="E354" s="47"/>
    </row>
    <row r="355" spans="1:5" ht="12.75">
      <c r="A355" s="11"/>
      <c r="B355" s="10"/>
      <c r="C355" s="10"/>
      <c r="D355" s="10"/>
      <c r="E355" s="10"/>
    </row>
    <row r="356" spans="1:6" ht="42" customHeight="1">
      <c r="A356" s="50" t="s">
        <v>211</v>
      </c>
      <c r="B356" s="50"/>
      <c r="C356" s="50"/>
      <c r="D356" s="50"/>
      <c r="E356" s="50"/>
      <c r="F356" s="50"/>
    </row>
    <row r="357" spans="1:6" ht="38.25" customHeight="1">
      <c r="A357" s="11"/>
      <c r="B357" s="11"/>
      <c r="C357" s="11"/>
      <c r="D357" s="11"/>
      <c r="E357" s="11"/>
      <c r="F357" s="11"/>
    </row>
    <row r="358" spans="1:6" ht="38.25" customHeight="1">
      <c r="A358" s="11"/>
      <c r="B358" s="11"/>
      <c r="C358" s="11"/>
      <c r="D358" s="11"/>
      <c r="E358" s="11"/>
      <c r="F358" s="11"/>
    </row>
    <row r="359" spans="1:6" ht="38.25" customHeight="1">
      <c r="A359" s="11"/>
      <c r="B359" s="11"/>
      <c r="C359" s="11"/>
      <c r="D359" s="11"/>
      <c r="E359" s="11"/>
      <c r="F359" s="11"/>
    </row>
    <row r="360" spans="1:5" ht="12.75">
      <c r="A360" s="11"/>
      <c r="B360" s="11"/>
      <c r="C360" s="11"/>
      <c r="D360" s="11"/>
      <c r="E360" s="11"/>
    </row>
    <row r="361" spans="1:5" ht="12.75">
      <c r="A361" s="11"/>
      <c r="B361" s="11"/>
      <c r="C361" s="11"/>
      <c r="D361" s="11"/>
      <c r="E361" s="11"/>
    </row>
    <row r="362" spans="1:6" ht="25.5">
      <c r="A362" s="44" t="s">
        <v>11</v>
      </c>
      <c r="B362" s="44"/>
      <c r="C362" s="45" t="s">
        <v>22</v>
      </c>
      <c r="E362" s="46" t="s">
        <v>12</v>
      </c>
      <c r="F362" s="46"/>
    </row>
    <row r="363" spans="1:4" ht="12.75">
      <c r="A363" s="44"/>
      <c r="B363" s="44"/>
      <c r="C363" s="44"/>
      <c r="D363" s="44"/>
    </row>
    <row r="364" spans="1:4" ht="12.75">
      <c r="A364" s="44"/>
      <c r="B364" s="44"/>
      <c r="C364" s="44"/>
      <c r="D364" s="44"/>
    </row>
    <row r="365" spans="1:4" ht="12.75">
      <c r="A365" s="44"/>
      <c r="B365" s="44"/>
      <c r="C365" s="44"/>
      <c r="D365" s="44"/>
    </row>
    <row r="366" spans="1:4" ht="12.75">
      <c r="A366" s="44"/>
      <c r="B366" s="44"/>
      <c r="C366" s="44"/>
      <c r="D366" s="44"/>
    </row>
    <row r="367" spans="1:4" ht="12.75">
      <c r="A367" s="44"/>
      <c r="B367" s="44"/>
      <c r="C367" s="44"/>
      <c r="D367" s="44"/>
    </row>
    <row r="368" spans="1:6" ht="25.5">
      <c r="A368" s="44" t="s">
        <v>13</v>
      </c>
      <c r="B368" s="44"/>
      <c r="C368" s="46"/>
      <c r="D368" s="44" t="s">
        <v>14</v>
      </c>
      <c r="E368" s="46"/>
      <c r="F368" s="46"/>
    </row>
    <row r="378" spans="1:5" ht="12.75">
      <c r="A378" s="47"/>
      <c r="B378" s="47"/>
      <c r="C378" s="47"/>
      <c r="D378" s="47"/>
      <c r="E378" s="47"/>
    </row>
  </sheetData>
  <sheetProtection/>
  <mergeCells count="96">
    <mergeCell ref="A331:B331"/>
    <mergeCell ref="A335:B335"/>
    <mergeCell ref="A316:B316"/>
    <mergeCell ref="A342:B342"/>
    <mergeCell ref="A352:B352"/>
    <mergeCell ref="A354:E354"/>
    <mergeCell ref="A356:F356"/>
    <mergeCell ref="A337:E337"/>
    <mergeCell ref="A339:F339"/>
    <mergeCell ref="A318:E318"/>
    <mergeCell ref="A320:F320"/>
    <mergeCell ref="A6:F6"/>
    <mergeCell ref="A278:F278"/>
    <mergeCell ref="A191:E191"/>
    <mergeCell ref="A193:F193"/>
    <mergeCell ref="A172:B172"/>
    <mergeCell ref="A189:B189"/>
    <mergeCell ref="A308:E308"/>
    <mergeCell ref="A289:F289"/>
    <mergeCell ref="A146:B146"/>
    <mergeCell ref="A148:E148"/>
    <mergeCell ref="A150:F150"/>
    <mergeCell ref="A229:B229"/>
    <mergeCell ref="A233:B233"/>
    <mergeCell ref="A235:E235"/>
    <mergeCell ref="A224:E224"/>
    <mergeCell ref="A226:F226"/>
    <mergeCell ref="A237:F237"/>
    <mergeCell ref="A313:B313"/>
    <mergeCell ref="A292:B292"/>
    <mergeCell ref="A202:E202"/>
    <mergeCell ref="A204:F204"/>
    <mergeCell ref="A211:B211"/>
    <mergeCell ref="A213:E213"/>
    <mergeCell ref="A215:F215"/>
    <mergeCell ref="A219:B219"/>
    <mergeCell ref="A222:B222"/>
    <mergeCell ref="A143:B143"/>
    <mergeCell ref="A127:B127"/>
    <mergeCell ref="A136:B136"/>
    <mergeCell ref="A207:B207"/>
    <mergeCell ref="A306:B306"/>
    <mergeCell ref="A138:E138"/>
    <mergeCell ref="A140:F140"/>
    <mergeCell ref="A281:B281"/>
    <mergeCell ref="A196:B196"/>
    <mergeCell ref="A200:B200"/>
    <mergeCell ref="A120:B120"/>
    <mergeCell ref="A122:E122"/>
    <mergeCell ref="A124:F124"/>
    <mergeCell ref="A310:F310"/>
    <mergeCell ref="A302:B302"/>
    <mergeCell ref="A297:E297"/>
    <mergeCell ref="A299:F299"/>
    <mergeCell ref="A295:B295"/>
    <mergeCell ref="A285:B285"/>
    <mergeCell ref="A287:E287"/>
    <mergeCell ref="A112:E112"/>
    <mergeCell ref="A113:F113"/>
    <mergeCell ref="A116:B116"/>
    <mergeCell ref="A56:B56"/>
    <mergeCell ref="A48:F48"/>
    <mergeCell ref="A103:F103"/>
    <mergeCell ref="A110:B110"/>
    <mergeCell ref="A106:B106"/>
    <mergeCell ref="A1:F1"/>
    <mergeCell ref="A2:F2"/>
    <mergeCell ref="A16:F16"/>
    <mergeCell ref="A12:B12"/>
    <mergeCell ref="A14:E14"/>
    <mergeCell ref="A27:F27"/>
    <mergeCell ref="G2:I2"/>
    <mergeCell ref="A3:F3"/>
    <mergeCell ref="G3:I3"/>
    <mergeCell ref="A4:F4"/>
    <mergeCell ref="G4:I4"/>
    <mergeCell ref="A25:E25"/>
    <mergeCell ref="A23:B23"/>
    <mergeCell ref="A378:E378"/>
    <mergeCell ref="A75:E75"/>
    <mergeCell ref="A33:B33"/>
    <mergeCell ref="A37:F37"/>
    <mergeCell ref="A79:B79"/>
    <mergeCell ref="A46:E46"/>
    <mergeCell ref="A44:B44"/>
    <mergeCell ref="A93:E93"/>
    <mergeCell ref="A57:E57"/>
    <mergeCell ref="A59:F59"/>
    <mergeCell ref="A35:E35"/>
    <mergeCell ref="A97:B97"/>
    <mergeCell ref="A100:B100"/>
    <mergeCell ref="A102:E102"/>
    <mergeCell ref="A91:B91"/>
    <mergeCell ref="A94:F94"/>
    <mergeCell ref="A76:F76"/>
    <mergeCell ref="A73:B73"/>
  </mergeCells>
  <printOptions horizontalCentered="1"/>
  <pageMargins left="0.3937007874015748" right="0.3937007874015748" top="0.7480314960629921" bottom="0.7480314960629921" header="0.31496062992125984" footer="0.31496062992125984"/>
  <pageSetup horizontalDpi="600" verticalDpi="600" orientation="portrait" scale="75" r:id="rId2"/>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2012-10-10T14:48:20Z</cp:lastPrinted>
  <dcterms:created xsi:type="dcterms:W3CDTF">2012-01-10T15:15:40Z</dcterms:created>
  <dcterms:modified xsi:type="dcterms:W3CDTF">2017-03-14T17:03:10Z</dcterms:modified>
  <cp:category/>
  <cp:version/>
  <cp:contentType/>
  <cp:contentStatus/>
</cp:coreProperties>
</file>