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rvasquez.MUNISANT\Desktop\AÑO 2022\MODIFICACIONES PRESUPUESTARIAS 2022\Modificación 02-2022\"/>
    </mc:Choice>
  </mc:AlternateContent>
  <xr:revisionPtr revIDLastSave="0" documentId="13_ncr:1_{A27AB152-204A-487C-9473-306E1B2C013D}" xr6:coauthVersionLast="47" xr6:coauthVersionMax="47" xr10:uidLastSave="{00000000-0000-0000-0000-000000000000}"/>
  <bookViews>
    <workbookView xWindow="-108" yWindow="-108" windowWidth="23256" windowHeight="12576" xr2:uid="{00000000-000D-0000-FFFF-FFFF00000000}"/>
  </bookViews>
  <sheets>
    <sheet name="MIAA 01-2017" sheetId="1" r:id="rId1"/>
    <sheet name="Hoja3" sheetId="3" r:id="rId2"/>
    <sheet name="Hoja4" sheetId="4" r:id="rId3"/>
    <sheet name="Hoja5" sheetId="5" r:id="rId4"/>
  </sheets>
  <definedNames>
    <definedName name="_xlnm.Print_Area" localSheetId="0">'MIAA 01-2017'!$A$1:$H$164</definedName>
    <definedName name="_xlnm.Print_Titles" localSheetId="0">'MIAA 01-2017'!$A:$H,'MIAA 01-2017'!$1:$5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1" i="1" l="1"/>
  <c r="H159" i="1"/>
  <c r="G162" i="1"/>
  <c r="G125" i="1"/>
  <c r="G127" i="1" s="1"/>
  <c r="G152" i="1"/>
  <c r="F152" i="1"/>
  <c r="H151" i="1"/>
  <c r="E152" i="1"/>
  <c r="H141" i="1"/>
  <c r="E158" i="1" s="1"/>
  <c r="G144" i="1"/>
  <c r="F144" i="1"/>
  <c r="H143" i="1"/>
  <c r="H142" i="1"/>
  <c r="G135" i="1"/>
  <c r="F135" i="1"/>
  <c r="E135" i="1"/>
  <c r="H134" i="1"/>
  <c r="H133" i="1"/>
  <c r="H132" i="1"/>
  <c r="E140" i="1" s="1"/>
  <c r="E144" i="1" s="1"/>
  <c r="H126" i="1"/>
  <c r="H124" i="1"/>
  <c r="H123" i="1"/>
  <c r="F127" i="1"/>
  <c r="E127" i="1"/>
  <c r="G117" i="1"/>
  <c r="F117" i="1"/>
  <c r="H116" i="1"/>
  <c r="H107" i="1"/>
  <c r="G109" i="1"/>
  <c r="F109" i="1"/>
  <c r="E109" i="1"/>
  <c r="H108" i="1"/>
  <c r="H106" i="1"/>
  <c r="G101" i="1"/>
  <c r="F101" i="1"/>
  <c r="E101" i="1"/>
  <c r="H100" i="1"/>
  <c r="H99" i="1"/>
  <c r="G94" i="1"/>
  <c r="F94" i="1"/>
  <c r="E94" i="1"/>
  <c r="H93" i="1"/>
  <c r="H92" i="1"/>
  <c r="H91" i="1"/>
  <c r="H74" i="1"/>
  <c r="H73" i="1"/>
  <c r="H72" i="1"/>
  <c r="H83" i="1"/>
  <c r="H82" i="1"/>
  <c r="E115" i="1" s="1"/>
  <c r="E117" i="1" s="1"/>
  <c r="H84" i="1"/>
  <c r="G85" i="1"/>
  <c r="F85" i="1"/>
  <c r="E85" i="1"/>
  <c r="H81" i="1"/>
  <c r="F158" i="1" l="1"/>
  <c r="H158" i="1" s="1"/>
  <c r="H125" i="1"/>
  <c r="H127" i="1" s="1"/>
  <c r="H150" i="1"/>
  <c r="H152" i="1" s="1"/>
  <c r="H140" i="1"/>
  <c r="H144" i="1" s="1"/>
  <c r="H135" i="1"/>
  <c r="H115" i="1"/>
  <c r="H117" i="1" s="1"/>
  <c r="H109" i="1"/>
  <c r="H101" i="1"/>
  <c r="H94" i="1"/>
  <c r="H85" i="1"/>
  <c r="H26" i="1"/>
  <c r="H25" i="1"/>
  <c r="H24" i="1"/>
  <c r="H23" i="1"/>
  <c r="H22" i="1"/>
  <c r="H13" i="1"/>
  <c r="H12" i="1"/>
  <c r="H11" i="1"/>
  <c r="H10" i="1"/>
  <c r="H55" i="1"/>
  <c r="G75" i="1"/>
  <c r="F75" i="1"/>
  <c r="H56" i="1"/>
  <c r="H54" i="1"/>
  <c r="H53" i="1"/>
  <c r="E160" i="1" s="1"/>
  <c r="H52" i="1"/>
  <c r="F160" i="1" l="1"/>
  <c r="F162" i="1" s="1"/>
  <c r="H160" i="1"/>
  <c r="H162" i="1" s="1"/>
  <c r="E162" i="1"/>
  <c r="H71" i="1"/>
  <c r="E75" i="1"/>
  <c r="H75" i="1" l="1"/>
  <c r="H64" i="1" l="1"/>
  <c r="H63" i="1"/>
  <c r="F65" i="1" l="1"/>
  <c r="E65" i="1"/>
  <c r="G65" i="1"/>
  <c r="F57" i="1"/>
  <c r="E57" i="1"/>
  <c r="G57" i="1"/>
  <c r="H65" i="1" l="1"/>
  <c r="H37" i="1"/>
  <c r="H43" i="1"/>
  <c r="H42" i="1"/>
  <c r="H41" i="1"/>
  <c r="H40" i="1"/>
  <c r="H39" i="1"/>
  <c r="H38" i="1"/>
  <c r="H36" i="1"/>
  <c r="H25" i="3" l="1"/>
  <c r="H24" i="3"/>
  <c r="H23" i="3"/>
  <c r="H22" i="3"/>
  <c r="H21" i="3"/>
  <c r="H20" i="3"/>
  <c r="F17" i="3"/>
  <c r="F26" i="3"/>
  <c r="H19" i="3" l="1"/>
  <c r="H18" i="3"/>
  <c r="H17" i="3"/>
  <c r="H16" i="3"/>
  <c r="H15" i="3"/>
  <c r="G26" i="3"/>
  <c r="E26" i="3"/>
  <c r="H14" i="3"/>
  <c r="F6" i="3"/>
  <c r="G6" i="3"/>
  <c r="H5" i="3"/>
  <c r="H4" i="3"/>
  <c r="E6" i="3"/>
  <c r="H26" i="3" l="1"/>
  <c r="H3" i="3"/>
  <c r="H6" i="3" s="1"/>
  <c r="H57" i="1" l="1"/>
  <c r="G44" i="1" l="1"/>
  <c r="F44" i="1" s="1"/>
  <c r="G28" i="1"/>
  <c r="F28" i="1"/>
  <c r="E28" i="1"/>
  <c r="H27" i="1"/>
  <c r="H21" i="1"/>
  <c r="G14" i="1"/>
  <c r="F14" i="1"/>
  <c r="E14" i="1"/>
  <c r="H9" i="1"/>
  <c r="G167" i="1" l="1"/>
  <c r="E44" i="1"/>
  <c r="H35" i="1"/>
  <c r="H28" i="1"/>
  <c r="H14" i="1"/>
  <c r="H44" i="1" l="1"/>
</calcChain>
</file>

<file path=xl/sharedStrings.xml><?xml version="1.0" encoding="utf-8"?>
<sst xmlns="http://schemas.openxmlformats.org/spreadsheetml/2006/main" count="511" uniqueCount="153">
  <si>
    <t>MUNICIPALIDAD DE SANTA ANA</t>
  </si>
  <si>
    <t>Programa</t>
  </si>
  <si>
    <t>Actividad</t>
  </si>
  <si>
    <t>01</t>
  </si>
  <si>
    <t>Código por Clasificación Objeto del Gasto</t>
  </si>
  <si>
    <t>Saldo disponible</t>
  </si>
  <si>
    <t>Monto a rebajar</t>
  </si>
  <si>
    <t>Monto  aumenta</t>
  </si>
  <si>
    <t>Nuevo Saldo Disponible</t>
  </si>
  <si>
    <t>Nombre de la cuenta</t>
  </si>
  <si>
    <t>ASIENTO N°1</t>
  </si>
  <si>
    <t>JUSTIFICACIÓN</t>
  </si>
  <si>
    <t>GESTIÓN FINANCIERA TRIBUTARIA</t>
  </si>
  <si>
    <t>PROCESO DE PRESUPUESTO</t>
  </si>
  <si>
    <t>ASIENTO N°2</t>
  </si>
  <si>
    <t>03</t>
  </si>
  <si>
    <t>ASIENTO N°3</t>
  </si>
  <si>
    <t>ASIENTO N°4</t>
  </si>
  <si>
    <t>Servicios Especiales</t>
  </si>
  <si>
    <t>01.01.03</t>
  </si>
  <si>
    <t>Alquiler de Equipo de cómputo</t>
  </si>
  <si>
    <t>00.01.03</t>
  </si>
  <si>
    <t>Décimotercer mes 8,33%</t>
  </si>
  <si>
    <t>0.03.03</t>
  </si>
  <si>
    <t>Se realiza la modificación presupuestaria para presupuestar en la cuenta de Servcios especiales para contratar un Abogado por 9 meses, Con el cambio implementado por la Contraloría General de República para calificar la gestión de servicios municipales, se requiere contar con reglamentación en los servicios de red vial cantonal; recolección de residuos ordinarios y sus tasas; aseo de vías, espacios públicos y sus tasas; así como cualquier otro servicio que la Municipalidad brinde.
Del mismo modo; se requiere ajustar los reglamentos existentes para cumplir con los requerimientos establecidos en esta nueva forma de calificación, como la gestión integral de residuos sólidos y el servicio de policía municipal.</t>
  </si>
  <si>
    <t>ASIENTO N°8</t>
  </si>
  <si>
    <t>II</t>
  </si>
  <si>
    <t>0.04.01</t>
  </si>
  <si>
    <t>0.04.05</t>
  </si>
  <si>
    <t>0.05.01</t>
  </si>
  <si>
    <t>0.05.02</t>
  </si>
  <si>
    <t>0.05.03</t>
  </si>
  <si>
    <t>0.05.05</t>
  </si>
  <si>
    <t>Contrib. pat. al seguro de salud de la c.c.s.s.</t>
  </si>
  <si>
    <t>Contrib. patronal banco pop</t>
  </si>
  <si>
    <t>Contrib. patronal seguro pensiones</t>
  </si>
  <si>
    <t>Aporte pat. rég. obligatorio pensiones complem.</t>
  </si>
  <si>
    <t>Contrib. pat. a otros fondos adm por otros e.p.</t>
  </si>
  <si>
    <t>Contribución patronal  a fondos administrados por entes privados</t>
  </si>
  <si>
    <t>Se realiza la modificación presupuestaria para hacer la corrección de los montos presupuestados en las cuentas de las cargas patronales del Servicio de Aseo de Vías y Mantenimiento de Caminos y Calles, los cuales se presupuestaron mal ya que la fórmula en el archivo del presupuesto ordinario estaba mal.</t>
  </si>
  <si>
    <t>ASIENTO N°9</t>
  </si>
  <si>
    <t>09-01</t>
  </si>
  <si>
    <t>Sumas libres sin asignación presupuestaria</t>
  </si>
  <si>
    <t>09.02.01</t>
  </si>
  <si>
    <t>02</t>
  </si>
  <si>
    <t>Salario Escolar</t>
  </si>
  <si>
    <t>Sumas específicas sin asignación presupuestaria</t>
  </si>
  <si>
    <t>05.01.99</t>
  </si>
  <si>
    <t>ASIENTO N°5</t>
  </si>
  <si>
    <t>02.02.03</t>
  </si>
  <si>
    <t>Alimentos y bebidas</t>
  </si>
  <si>
    <t>01.02.01</t>
  </si>
  <si>
    <t>01.02.02</t>
  </si>
  <si>
    <t>Servicio de agua y alcantarillado</t>
  </si>
  <si>
    <t>ASIENTO N°6</t>
  </si>
  <si>
    <t>Servicio de energía eléctrica</t>
  </si>
  <si>
    <t>10-11</t>
  </si>
  <si>
    <t>MODIFICACIÓN PRESUPUESTARIA 02-2022</t>
  </si>
  <si>
    <t>25</t>
  </si>
  <si>
    <t>02.99.03</t>
  </si>
  <si>
    <t>02.01.04</t>
  </si>
  <si>
    <t>02.03.06</t>
  </si>
  <si>
    <t>Productos de papel cartón e impresos</t>
  </si>
  <si>
    <t>Tintas pinturas y diluyentes</t>
  </si>
  <si>
    <t>Materiales y productos de plástico</t>
  </si>
  <si>
    <t>01.08.04</t>
  </si>
  <si>
    <t>Mantenimiento y reparación de maquinaria y equipo para la producción</t>
  </si>
  <si>
    <t>Se realiza la modificación presupuestaria solicitada por la Encargada del Proceso de Gestión Ambiental para dar contenido presupuestario a la cuenta de Mantenimiento y reparación de maquinaria y equipo para la producción para la maquinaria del Centro de Recuperación de Material Valorizable.</t>
  </si>
  <si>
    <t>01.04.06</t>
  </si>
  <si>
    <t>Servicios Generales</t>
  </si>
  <si>
    <t>01.08.01</t>
  </si>
  <si>
    <t>Mantenimiento de Edificios y Locales</t>
  </si>
  <si>
    <t>02.01.99</t>
  </si>
  <si>
    <t>Otros productos químicos</t>
  </si>
  <si>
    <t>01.02.04</t>
  </si>
  <si>
    <t>Servicios de telecomunicaciones</t>
  </si>
  <si>
    <t>Servicios de agua y alcantarillado</t>
  </si>
  <si>
    <t>Maquinaria y equipo diverso</t>
  </si>
  <si>
    <t>Se realiza la modificación presupuestaria solicitada por el Director de Desarrollo Humano para reforzar las cuentas de pago de servicios públicos (agua, luz e internet) para el Centro Diurno Ensueños de Oro y para dar contenido presupuestario a la cuenta de Maquinaria y equipo diverso para la compra de cilindors de gas, ya que en el año pasado que se presupuesto el concurso se saco tres veces y los concursos por falta de oferentes los declararon infructuosos.</t>
  </si>
  <si>
    <t>10-02</t>
  </si>
  <si>
    <t>01.03.02</t>
  </si>
  <si>
    <t>01.04.99</t>
  </si>
  <si>
    <t>01.07.01</t>
  </si>
  <si>
    <t>02.99.01</t>
  </si>
  <si>
    <t>02.99.99</t>
  </si>
  <si>
    <t>05.01.06</t>
  </si>
  <si>
    <t>Publicidad y propaganda</t>
  </si>
  <si>
    <t>Otros servicios de gestión y apoyo</t>
  </si>
  <si>
    <t>Actividades de capacitación</t>
  </si>
  <si>
    <t>Útiles, materiales y suministros  de oficina</t>
  </si>
  <si>
    <t>Otros materiales y suministros</t>
  </si>
  <si>
    <t>Equipo sanitario de laboratorio e investigación</t>
  </si>
  <si>
    <t>01.05.01</t>
  </si>
  <si>
    <t>01.03.01</t>
  </si>
  <si>
    <t>Transporte dentro del país</t>
  </si>
  <si>
    <t>Información</t>
  </si>
  <si>
    <t>Se realiza la modificación presupuestaria solicitada por la Encargada de Vulnerabilidad Social, para dar contenido presupuestario a las cuentas de Alimentos y Bebidas, transporte dentro del país e Informar para retomar los cursos de PAIPAM, los cuales por la pandemia se habian dejado de brindar. Cabe indicar que se le esta incluyendo la cuenta de Transporte dentro del país, pero ya se les informó que por el aumento de casos la autoriación por parte de la Alcadía para hacer giras se estará valorando en el segundo trimestre del presente año.</t>
  </si>
  <si>
    <t>Alquiler de equipo de cómputo</t>
  </si>
  <si>
    <t>05.01.05</t>
  </si>
  <si>
    <t>Equipo de cómputo</t>
  </si>
  <si>
    <t>05.01.04</t>
  </si>
  <si>
    <t>Equipo y mobiliario de oficina</t>
  </si>
  <si>
    <t>06.01.01</t>
  </si>
  <si>
    <t>06.01.03</t>
  </si>
  <si>
    <t>Se realiza la modificación presupuestaria para dar contendido presupuestario para la compra de sillas para los inpectores de Ingeneria y para las funcionarios de Catastro, ya que están en mal estado,  sepasa lo que se presupuesto en la cuenta de Alquiler de Equipo de cómputo a la cuenta de Equipo de Cómputo ya que lo que se requiere son tablets para los inspectores de Ingeniería y estas no se van a alquilar.</t>
  </si>
  <si>
    <t>28</t>
  </si>
  <si>
    <t>Se realiza la modificación presupuestaria para dar contenido presupuestario a la cuenta Servicios de agua y alcantarillado para el pago de la bodega del Comité Municipal de emergencias</t>
  </si>
  <si>
    <t>00.03.04</t>
  </si>
  <si>
    <t>02.01.02</t>
  </si>
  <si>
    <t>Productos farmaceúticos y medicinales</t>
  </si>
  <si>
    <t>Se realiza la modificación presupuestaria para reforzar la cuenta del EMAI para el pago del servicio de internet, telefóno del presente año, ya que cuando se presupuestó no inclueron el pago del internet en las proyecciones de gastos.</t>
  </si>
  <si>
    <t>23</t>
  </si>
  <si>
    <t>Se realiza la modificación presupuestaria para dar contenido presupuestario de la Policia Municipal para el pago del servicio de agua y energía eléctrica del presente año, ya que cuando se presupuestó no incluyó dicho pago en las proyecciones de gastos.</t>
  </si>
  <si>
    <t>ASIENTO N°7</t>
  </si>
  <si>
    <t>09.02.02</t>
  </si>
  <si>
    <t>06.03.01</t>
  </si>
  <si>
    <t>Prestaciones Legales</t>
  </si>
  <si>
    <t>Se realiza la modificación presupuestaria solicitada por la Admiistradora de Salarios para dar contenido presupuestario a la cuenta de Prestaciones Legales en el Servicio de Recolección de Basura</t>
  </si>
  <si>
    <t>00.02.01</t>
  </si>
  <si>
    <t>Tiempo extraordinario</t>
  </si>
  <si>
    <t>Se realiza la modificación presupuestaria solicitada por la Admiistradora de Salarios para dar contenido presupuestario a la cuenta de Tiempo Extraordinario de Ingeniería.</t>
  </si>
  <si>
    <t>Se realiza la modificación presupuestaria solicitada por la Admiistradora de Salarios para dar contenido presupuestario a la cuenta de Prestaciones Legales en el Servicio de Mantenimiento de Caminos y Calles</t>
  </si>
  <si>
    <t>ASIENTO N°10</t>
  </si>
  <si>
    <t>Se realiza la modificación presupuestaria solicitada por la Admiistradora de Salarios para dar contenido presupuestario a la cuenta de Prestaciones Legales en el Servicio de la Policía Municipal</t>
  </si>
  <si>
    <t>ASIENTO N°11</t>
  </si>
  <si>
    <t>Servicios Informáticos</t>
  </si>
  <si>
    <t>01.04.05</t>
  </si>
  <si>
    <t>Equipo  comunicación</t>
  </si>
  <si>
    <t>Serv. Ciencias Economic y Sociales</t>
  </si>
  <si>
    <t>05.01.03</t>
  </si>
  <si>
    <t>01.04.04</t>
  </si>
  <si>
    <t>Se realiza la modificación presupuestaria solicitada por la Directora Administrativa para  reforzar la cuenta de Servicios Informáticos para contratar los servicios para incluir un módulo más en el gestor documental,  módulo de digitalización de documentos y modulo OCR  con la finalidad de importar imagenes desde diferentes repositorios al Gestor documental en Sharepoint.  Reforzar la cuenta de Servicios en Ciencias Economicas y Sociales,  para la contratación de un profesional que elabore la Tabla de plazos de conservación de documentos,  con la finalidad de cumplir con lo solicitado por Archivos Nacionales para la conservación y fechas de eliminación de documentos conforme la normativa vigente. Se refuerza la cuenta de equipo de comunicación para la compra de una pantalla táctil LCD interactiva,  para colocar al ingreso del edificio para de poder dar un mejor uso a la cámara térmica donada a la institución y poder proyectar videos informativos sobre el quehacer institucional,  así como anuncios y otra información.</t>
  </si>
  <si>
    <t>ASIENTO N°12</t>
  </si>
  <si>
    <t>ASIENTO N°13</t>
  </si>
  <si>
    <t>I Etapa Construcción de Cordón de caño entrada Barrio  Herrera hasta entrada Calle el Perico</t>
  </si>
  <si>
    <t>02-11</t>
  </si>
  <si>
    <t>05.02.02</t>
  </si>
  <si>
    <t>Aguas residuales de las casas del Sector número 5. Lindora, Pozos</t>
  </si>
  <si>
    <t>Se realiza la modificación presupuestaria solicitada por la Directora de Inversión y Obras dado que se debe de hacer una apliación impredisible del proyecto indicado, ya que por las obras que se realizaron las tuberias de aguas negras y residuales colapsaron al colocar la tubería resisual, y se refuerza la cuenta de Materiales y productos de plástico del servicio de Mantenimiento de Caminos y Calles para lo que materiales que se requieren.</t>
  </si>
  <si>
    <t>Compra de pupitres para el IEGB Andrés Bello López</t>
  </si>
  <si>
    <t>10-01</t>
  </si>
  <si>
    <t>Se realiza la modificación presupuestaria según acuerdo del Concejo Municipal en la Sesión N° 84 celebrada el 07 de diciembre del 2021, para la compra de pupitres para el IEGB Andrés Bello López.</t>
  </si>
  <si>
    <t>ASIENTO N°14</t>
  </si>
  <si>
    <t>ASIENTO N°15</t>
  </si>
  <si>
    <t>06-01-02</t>
  </si>
  <si>
    <t>Equipo de oficina</t>
  </si>
  <si>
    <t>Se realiza la modificación presupuestaria solicitada por la Ing. Marcela Mata Encargada de las cuadrillas para dar contenido presupuestario para la compra de una silla, ya que la que tiene esta dañada y le esta provocando dolores de espalda.</t>
  </si>
  <si>
    <t>ASIENTO N°16</t>
  </si>
  <si>
    <t>Se realiza la modificación presupuestaria según acuerdo del Concejo Municipal para la compra del equipo para el Centro Diurno Ensueños de Oro (camilla, silla de ruedas y Desfibrilador Externo Automático (DEA) + cables y electrodos)</t>
  </si>
  <si>
    <t>Equipo sanitario, de laboratorio e investigación</t>
  </si>
  <si>
    <t>APROBADA POR EL CONCEJO MUNICIPAL EN LA SESIÓN Ordinaria Nº96 celebrada el 1° de marzo 2022</t>
  </si>
  <si>
    <t>02-36</t>
  </si>
  <si>
    <t>31-04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</si>
</sst>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x14ac:knownFonts="1">
    <font>
      <sz val="11"/>
      <name val="Arial"/>
    </font>
    <font>
      <sz val="11"/>
      <name val="Arial"/>
      <family val="2"/>
    </font>
    <font>
      <sz val="8"/>
      <name val="Arial"/>
      <family val="2"/>
    </font>
    <font>
      <sz val="11"/>
      <name val="Arial"/>
      <family val="2"/>
    </font>
    <font>
      <b/>
      <sz val="10"/>
      <name val="Arial"/>
      <family val="2"/>
    </font>
    <font>
      <sz val="10"/>
      <name val="Arial"/>
      <family val="2"/>
    </font>
    <font>
      <b/>
      <sz val="12"/>
      <name val="Arial"/>
      <family val="2"/>
    </font>
    <font>
      <sz val="11"/>
      <color theme="1"/>
      <name val="Calibri"/>
      <family val="2"/>
      <scheme val="minor"/>
    </font>
    <font>
      <b/>
      <sz val="11"/>
      <color theme="0"/>
      <name val="Calibri"/>
      <family val="2"/>
      <scheme val="minor"/>
    </font>
    <font>
      <sz val="10"/>
      <color indexed="8"/>
      <name val="Arial"/>
      <family val="2"/>
    </font>
    <font>
      <sz val="11"/>
      <name val="Calibri"/>
      <family val="2"/>
      <scheme val="minor"/>
    </font>
    <font>
      <b/>
      <sz val="10"/>
      <color indexed="8"/>
      <name val="Arial"/>
      <family val="2"/>
    </font>
    <font>
      <sz val="11"/>
      <color indexed="8"/>
      <name val="Arial"/>
      <family val="2"/>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43" fontId="1" fillId="0" borderId="0" applyFont="0" applyFill="0" applyBorder="0" applyAlignment="0" applyProtection="0"/>
    <xf numFmtId="0" fontId="7" fillId="0" borderId="0"/>
  </cellStyleXfs>
  <cellXfs count="43">
    <xf numFmtId="0" fontId="0" fillId="0" borderId="0" xfId="0"/>
    <xf numFmtId="0" fontId="5" fillId="0" borderId="0" xfId="0" applyFont="1" applyAlignment="1">
      <alignment vertical="center" wrapText="1"/>
    </xf>
    <xf numFmtId="0" fontId="4" fillId="0" borderId="0" xfId="0" applyFont="1" applyAlignment="1">
      <alignment horizontal="left" vertical="center" wrapText="1"/>
    </xf>
    <xf numFmtId="0" fontId="8" fillId="2" borderId="1" xfId="0" applyFont="1" applyFill="1" applyBorder="1" applyAlignment="1">
      <alignment horizontal="center" vertical="center" wrapText="1"/>
    </xf>
    <xf numFmtId="43" fontId="8" fillId="2" borderId="1" xfId="1" applyFont="1" applyFill="1" applyBorder="1" applyAlignment="1">
      <alignment horizontal="center" vertical="center" wrapText="1"/>
    </xf>
    <xf numFmtId="49" fontId="0" fillId="3" borderId="6" xfId="0" applyNumberFormat="1" applyFill="1" applyBorder="1" applyAlignment="1">
      <alignment horizontal="center" vertical="center" wrapText="1"/>
    </xf>
    <xf numFmtId="4" fontId="0" fillId="3" borderId="6" xfId="0" applyNumberFormat="1" applyFill="1" applyBorder="1" applyAlignment="1">
      <alignment horizontal="right" vertical="center" wrapText="1"/>
    </xf>
    <xf numFmtId="0" fontId="4" fillId="0" borderId="0" xfId="0" applyFont="1" applyAlignment="1">
      <alignment vertical="center"/>
    </xf>
    <xf numFmtId="0" fontId="3" fillId="3" borderId="6" xfId="0" applyFont="1" applyFill="1" applyBorder="1" applyAlignment="1">
      <alignment horizontal="center" vertical="center" wrapText="1"/>
    </xf>
    <xf numFmtId="0" fontId="0" fillId="3" borderId="6" xfId="0" applyFill="1" applyBorder="1" applyAlignment="1">
      <alignment vertical="justify" wrapText="1"/>
    </xf>
    <xf numFmtId="0" fontId="4" fillId="0" borderId="0" xfId="0" applyFont="1" applyAlignment="1">
      <alignment horizontal="left" vertical="center" wrapText="1"/>
    </xf>
    <xf numFmtId="49" fontId="3" fillId="3" borderId="5"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0" fontId="3" fillId="3" borderId="6" xfId="0" applyFont="1" applyFill="1" applyBorder="1" applyAlignment="1">
      <alignment vertical="justify" wrapText="1"/>
    </xf>
    <xf numFmtId="4" fontId="3" fillId="3" borderId="6" xfId="0" applyNumberFormat="1" applyFont="1" applyFill="1" applyBorder="1" applyAlignment="1">
      <alignment horizontal="right" vertical="center" wrapText="1"/>
    </xf>
    <xf numFmtId="4" fontId="5" fillId="0" borderId="0" xfId="0" applyNumberFormat="1" applyFont="1" applyAlignment="1">
      <alignment vertical="center" wrapText="1"/>
    </xf>
    <xf numFmtId="4" fontId="4" fillId="0" borderId="1" xfId="0" applyNumberFormat="1" applyFont="1" applyBorder="1" applyAlignment="1">
      <alignment vertical="center" wrapText="1"/>
    </xf>
    <xf numFmtId="0" fontId="5" fillId="0" borderId="4" xfId="0" applyFont="1" applyBorder="1" applyAlignment="1">
      <alignment vertical="center" wrapText="1"/>
    </xf>
    <xf numFmtId="4" fontId="9" fillId="0" borderId="1" xfId="2" applyNumberFormat="1" applyFont="1" applyBorder="1" applyAlignment="1">
      <alignment vertical="center" wrapText="1"/>
    </xf>
    <xf numFmtId="0" fontId="4" fillId="0" borderId="0" xfId="0" applyFont="1" applyAlignment="1">
      <alignment horizontal="left"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10" fillId="3" borderId="1" xfId="0" applyFont="1" applyFill="1" applyBorder="1" applyAlignment="1">
      <alignment vertical="center" wrapText="1"/>
    </xf>
    <xf numFmtId="4" fontId="11" fillId="0" borderId="1" xfId="2" applyNumberFormat="1" applyFont="1" applyBorder="1" applyAlignment="1">
      <alignment vertical="center" wrapText="1"/>
    </xf>
    <xf numFmtId="14" fontId="0" fillId="3" borderId="6" xfId="0" applyNumberFormat="1" applyFill="1" applyBorder="1" applyAlignment="1">
      <alignment horizontal="center" vertical="center" wrapText="1"/>
    </xf>
    <xf numFmtId="0" fontId="4" fillId="0" borderId="0" xfId="0" applyFont="1" applyAlignment="1">
      <alignment horizontal="left" vertical="center" wrapText="1"/>
    </xf>
    <xf numFmtId="0" fontId="0" fillId="3" borderId="1" xfId="0"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 fontId="12" fillId="0" borderId="1" xfId="2" applyNumberFormat="1"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horizontal="left" vertical="center" wrapText="1"/>
    </xf>
    <xf numFmtId="0" fontId="4" fillId="4" borderId="0" xfId="0" applyFont="1" applyFill="1" applyAlignment="1">
      <alignment vertical="center"/>
    </xf>
    <xf numFmtId="14" fontId="1" fillId="0" borderId="1" xfId="0" applyNumberFormat="1" applyFont="1" applyBorder="1" applyAlignment="1">
      <alignment horizontal="center" vertical="center" wrapText="1"/>
    </xf>
    <xf numFmtId="0" fontId="5"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0" xfId="0" applyFont="1" applyAlignment="1">
      <alignment horizontal="left" vertical="center" wrapText="1"/>
    </xf>
    <xf numFmtId="0" fontId="6" fillId="0" borderId="0" xfId="0" applyNumberFormat="1" applyFont="1" applyFill="1" applyBorder="1" applyAlignment="1" applyProtection="1">
      <alignment horizontal="center" vertical="center" wrapText="1"/>
    </xf>
  </cellXfs>
  <cellStyles count="3">
    <cellStyle name="Millares"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53340</xdr:rowOff>
    </xdr:from>
    <xdr:to>
      <xdr:col>7</xdr:col>
      <xdr:colOff>1287780</xdr:colOff>
      <xdr:row>3</xdr:row>
      <xdr:rowOff>106680</xdr:rowOff>
    </xdr:to>
    <xdr:pic>
      <xdr:nvPicPr>
        <xdr:cNvPr id="1031" name="2 Imagen">
          <a:extLst>
            <a:ext uri="{FF2B5EF4-FFF2-40B4-BE49-F238E27FC236}">
              <a16:creationId xmlns:a16="http://schemas.microsoft.com/office/drawing/2014/main" id="{00000000-0008-0000-0000-00000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58200" y="53340"/>
          <a:ext cx="19964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J167"/>
  <sheetViews>
    <sheetView showGridLines="0" tabSelected="1" topLeftCell="A155" zoomScale="130" zoomScaleNormal="130" workbookViewId="0">
      <selection activeCell="G162" sqref="G162"/>
    </sheetView>
  </sheetViews>
  <sheetFormatPr baseColWidth="10" defaultColWidth="11" defaultRowHeight="13.2" x14ac:dyDescent="0.25"/>
  <cols>
    <col min="1" max="1" width="8.296875" style="1" customWidth="1"/>
    <col min="2" max="2" width="8.69921875" style="1" customWidth="1"/>
    <col min="3" max="3" width="14" style="1" customWidth="1"/>
    <col min="4" max="4" width="27.59765625" style="1" customWidth="1"/>
    <col min="5" max="5" width="14.69921875" style="1" customWidth="1"/>
    <col min="6" max="6" width="15.796875" style="1" customWidth="1"/>
    <col min="7" max="7" width="16.09765625" style="1" customWidth="1"/>
    <col min="8" max="8" width="18.19921875" style="1" customWidth="1"/>
    <col min="9" max="9" width="12.3984375" style="1" bestFit="1" customWidth="1"/>
    <col min="10" max="10" width="11.3984375" style="1" bestFit="1" customWidth="1"/>
    <col min="11" max="16384" width="11" style="1"/>
  </cols>
  <sheetData>
    <row r="1" spans="1:10" ht="15.6" customHeight="1" x14ac:dyDescent="0.25">
      <c r="A1" s="42" t="s">
        <v>0</v>
      </c>
      <c r="B1" s="42"/>
      <c r="C1" s="42"/>
      <c r="D1" s="42"/>
      <c r="E1" s="42"/>
      <c r="F1" s="42"/>
      <c r="G1" s="42"/>
      <c r="H1" s="42"/>
    </row>
    <row r="2" spans="1:10" ht="15.6" customHeight="1" x14ac:dyDescent="0.25">
      <c r="A2" s="42" t="s">
        <v>12</v>
      </c>
      <c r="B2" s="42"/>
      <c r="C2" s="42"/>
      <c r="D2" s="42"/>
      <c r="E2" s="42"/>
      <c r="F2" s="42"/>
      <c r="G2" s="42"/>
      <c r="H2" s="42"/>
    </row>
    <row r="3" spans="1:10" ht="15.6" customHeight="1" x14ac:dyDescent="0.25">
      <c r="A3" s="42" t="s">
        <v>13</v>
      </c>
      <c r="B3" s="42"/>
      <c r="C3" s="42"/>
      <c r="D3" s="42"/>
      <c r="E3" s="42"/>
      <c r="F3" s="42"/>
      <c r="G3" s="42"/>
      <c r="H3" s="42"/>
    </row>
    <row r="4" spans="1:10" ht="13.8" customHeight="1" x14ac:dyDescent="0.25">
      <c r="A4" s="42" t="s">
        <v>57</v>
      </c>
      <c r="B4" s="42"/>
      <c r="C4" s="42"/>
      <c r="D4" s="42"/>
      <c r="E4" s="42"/>
      <c r="F4" s="42"/>
      <c r="G4" s="42"/>
      <c r="H4" s="42"/>
    </row>
    <row r="5" spans="1:10" ht="13.8" customHeight="1" x14ac:dyDescent="0.25">
      <c r="A5" s="42" t="s">
        <v>150</v>
      </c>
      <c r="B5" s="42"/>
      <c r="C5" s="42"/>
      <c r="D5" s="42"/>
      <c r="E5" s="42"/>
      <c r="F5" s="42"/>
      <c r="G5" s="42"/>
      <c r="H5" s="42"/>
    </row>
    <row r="7" spans="1:10" x14ac:dyDescent="0.25">
      <c r="A7" s="7" t="s">
        <v>10</v>
      </c>
      <c r="B7" s="7"/>
      <c r="C7" s="7"/>
    </row>
    <row r="8" spans="1:10" ht="45" customHeight="1" x14ac:dyDescent="0.25">
      <c r="A8" s="3" t="s">
        <v>1</v>
      </c>
      <c r="B8" s="3" t="s">
        <v>2</v>
      </c>
      <c r="C8" s="3" t="s">
        <v>4</v>
      </c>
      <c r="D8" s="3" t="s">
        <v>9</v>
      </c>
      <c r="E8" s="4" t="s">
        <v>5</v>
      </c>
      <c r="F8" s="3" t="s">
        <v>6</v>
      </c>
      <c r="G8" s="3" t="s">
        <v>7</v>
      </c>
      <c r="H8" s="3" t="s">
        <v>8</v>
      </c>
    </row>
    <row r="9" spans="1:10" ht="27.6" x14ac:dyDescent="0.25">
      <c r="A9" s="11" t="s">
        <v>44</v>
      </c>
      <c r="B9" s="5" t="s">
        <v>58</v>
      </c>
      <c r="C9" s="24" t="s">
        <v>59</v>
      </c>
      <c r="D9" s="9" t="s">
        <v>62</v>
      </c>
      <c r="E9" s="6">
        <v>500000</v>
      </c>
      <c r="F9" s="6">
        <v>200000</v>
      </c>
      <c r="G9" s="6"/>
      <c r="H9" s="6">
        <f t="shared" ref="H9:H13" si="0">+E9-F9+G9</f>
        <v>300000</v>
      </c>
    </row>
    <row r="10" spans="1:10" ht="13.8" x14ac:dyDescent="0.25">
      <c r="A10" s="11" t="s">
        <v>44</v>
      </c>
      <c r="B10" s="5" t="s">
        <v>58</v>
      </c>
      <c r="C10" s="24" t="s">
        <v>60</v>
      </c>
      <c r="D10" s="9" t="s">
        <v>63</v>
      </c>
      <c r="E10" s="6">
        <v>500000</v>
      </c>
      <c r="F10" s="6">
        <v>300000</v>
      </c>
      <c r="G10" s="6"/>
      <c r="H10" s="6">
        <f t="shared" si="0"/>
        <v>200000</v>
      </c>
    </row>
    <row r="11" spans="1:10" ht="27.6" x14ac:dyDescent="0.25">
      <c r="A11" s="11" t="s">
        <v>44</v>
      </c>
      <c r="B11" s="5" t="s">
        <v>58</v>
      </c>
      <c r="C11" s="24" t="s">
        <v>108</v>
      </c>
      <c r="D11" s="9" t="s">
        <v>109</v>
      </c>
      <c r="E11" s="6">
        <v>200000</v>
      </c>
      <c r="F11" s="6">
        <v>100000</v>
      </c>
      <c r="G11" s="6"/>
      <c r="H11" s="6">
        <f t="shared" si="0"/>
        <v>100000</v>
      </c>
    </row>
    <row r="12" spans="1:10" ht="27.6" x14ac:dyDescent="0.25">
      <c r="A12" s="11" t="s">
        <v>44</v>
      </c>
      <c r="B12" s="5" t="s">
        <v>58</v>
      </c>
      <c r="C12" s="24" t="s">
        <v>61</v>
      </c>
      <c r="D12" s="9" t="s">
        <v>64</v>
      </c>
      <c r="E12" s="6">
        <v>1000000</v>
      </c>
      <c r="F12" s="6">
        <v>400000</v>
      </c>
      <c r="G12" s="6"/>
      <c r="H12" s="6">
        <f t="shared" si="0"/>
        <v>600000</v>
      </c>
    </row>
    <row r="13" spans="1:10" ht="41.4" x14ac:dyDescent="0.25">
      <c r="A13" s="11" t="s">
        <v>44</v>
      </c>
      <c r="B13" s="5" t="s">
        <v>58</v>
      </c>
      <c r="C13" s="24" t="s">
        <v>65</v>
      </c>
      <c r="D13" s="9" t="s">
        <v>66</v>
      </c>
      <c r="E13" s="6">
        <v>0</v>
      </c>
      <c r="F13" s="6"/>
      <c r="G13" s="6">
        <v>1000000</v>
      </c>
      <c r="H13" s="6">
        <f t="shared" si="0"/>
        <v>1000000</v>
      </c>
    </row>
    <row r="14" spans="1:10" x14ac:dyDescent="0.25">
      <c r="A14" s="38"/>
      <c r="B14" s="39"/>
      <c r="C14" s="39"/>
      <c r="D14" s="40"/>
      <c r="E14" s="16">
        <f>SUM(E9:E13)</f>
        <v>2200000</v>
      </c>
      <c r="F14" s="16">
        <f>SUM(F9:F13)</f>
        <v>1000000</v>
      </c>
      <c r="G14" s="16">
        <f>SUM(G9:G13)</f>
        <v>1000000</v>
      </c>
      <c r="H14" s="16">
        <f>SUM(H9:H13)</f>
        <v>2200000</v>
      </c>
      <c r="I14" s="15"/>
      <c r="J14" s="15"/>
    </row>
    <row r="16" spans="1:10" x14ac:dyDescent="0.25">
      <c r="A16" s="41" t="s">
        <v>11</v>
      </c>
      <c r="B16" s="41"/>
      <c r="C16" s="41"/>
      <c r="D16" s="2"/>
    </row>
    <row r="17" spans="1:8" ht="43.2" customHeight="1" x14ac:dyDescent="0.25">
      <c r="A17" s="37" t="s">
        <v>67</v>
      </c>
      <c r="B17" s="37"/>
      <c r="C17" s="37"/>
      <c r="D17" s="37"/>
      <c r="E17" s="37"/>
      <c r="F17" s="37"/>
      <c r="G17" s="37"/>
      <c r="H17" s="37"/>
    </row>
    <row r="19" spans="1:8" x14ac:dyDescent="0.25">
      <c r="A19" s="7" t="s">
        <v>14</v>
      </c>
      <c r="B19" s="7"/>
      <c r="C19" s="7"/>
    </row>
    <row r="20" spans="1:8" ht="43.2" x14ac:dyDescent="0.25">
      <c r="A20" s="3" t="s">
        <v>1</v>
      </c>
      <c r="B20" s="3" t="s">
        <v>2</v>
      </c>
      <c r="C20" s="3" t="s">
        <v>4</v>
      </c>
      <c r="D20" s="3" t="s">
        <v>9</v>
      </c>
      <c r="E20" s="4" t="s">
        <v>5</v>
      </c>
      <c r="F20" s="3" t="s">
        <v>6</v>
      </c>
      <c r="G20" s="3" t="s">
        <v>7</v>
      </c>
      <c r="H20" s="3" t="s">
        <v>8</v>
      </c>
    </row>
    <row r="21" spans="1:8" ht="13.8" x14ac:dyDescent="0.25">
      <c r="A21" s="11" t="s">
        <v>44</v>
      </c>
      <c r="B21" s="12" t="s">
        <v>56</v>
      </c>
      <c r="C21" s="8" t="s">
        <v>68</v>
      </c>
      <c r="D21" s="9" t="s">
        <v>69</v>
      </c>
      <c r="E21" s="14">
        <v>1456000</v>
      </c>
      <c r="F21" s="6">
        <v>850000</v>
      </c>
      <c r="G21" s="6"/>
      <c r="H21" s="6">
        <f>+E21-F21+G21</f>
        <v>606000</v>
      </c>
    </row>
    <row r="22" spans="1:8" ht="27.6" x14ac:dyDescent="0.25">
      <c r="A22" s="11" t="s">
        <v>44</v>
      </c>
      <c r="B22" s="12" t="s">
        <v>56</v>
      </c>
      <c r="C22" s="8" t="s">
        <v>70</v>
      </c>
      <c r="D22" s="9" t="s">
        <v>71</v>
      </c>
      <c r="E22" s="14">
        <v>1000000</v>
      </c>
      <c r="F22" s="6">
        <v>400000</v>
      </c>
      <c r="G22" s="6"/>
      <c r="H22" s="6">
        <f t="shared" ref="H22:H26" si="1">+E22-F22+G22</f>
        <v>600000</v>
      </c>
    </row>
    <row r="23" spans="1:8" ht="13.8" x14ac:dyDescent="0.25">
      <c r="A23" s="11" t="s">
        <v>44</v>
      </c>
      <c r="B23" s="12" t="s">
        <v>56</v>
      </c>
      <c r="C23" s="8" t="s">
        <v>72</v>
      </c>
      <c r="D23" s="9" t="s">
        <v>73</v>
      </c>
      <c r="E23" s="14">
        <v>924000</v>
      </c>
      <c r="F23" s="6">
        <v>400000</v>
      </c>
      <c r="G23" s="6"/>
      <c r="H23" s="6">
        <f t="shared" si="1"/>
        <v>524000</v>
      </c>
    </row>
    <row r="24" spans="1:8" ht="13.8" x14ac:dyDescent="0.25">
      <c r="A24" s="11" t="s">
        <v>44</v>
      </c>
      <c r="B24" s="12" t="s">
        <v>56</v>
      </c>
      <c r="C24" s="8" t="s">
        <v>74</v>
      </c>
      <c r="D24" s="9" t="s">
        <v>75</v>
      </c>
      <c r="E24" s="14">
        <v>0</v>
      </c>
      <c r="F24" s="6"/>
      <c r="G24" s="6">
        <v>650000</v>
      </c>
      <c r="H24" s="6">
        <f t="shared" si="1"/>
        <v>650000</v>
      </c>
    </row>
    <row r="25" spans="1:8" ht="33.6" customHeight="1" x14ac:dyDescent="0.25">
      <c r="A25" s="11" t="s">
        <v>44</v>
      </c>
      <c r="B25" s="12" t="s">
        <v>56</v>
      </c>
      <c r="C25" s="8" t="s">
        <v>51</v>
      </c>
      <c r="D25" s="9" t="s">
        <v>76</v>
      </c>
      <c r="E25" s="14">
        <v>502905</v>
      </c>
      <c r="F25" s="6"/>
      <c r="G25" s="6">
        <v>500000</v>
      </c>
      <c r="H25" s="6">
        <f t="shared" si="1"/>
        <v>1002905</v>
      </c>
    </row>
    <row r="26" spans="1:8" ht="13.8" x14ac:dyDescent="0.25">
      <c r="A26" s="11" t="s">
        <v>44</v>
      </c>
      <c r="B26" s="12" t="s">
        <v>56</v>
      </c>
      <c r="C26" s="8" t="s">
        <v>52</v>
      </c>
      <c r="D26" s="9" t="s">
        <v>55</v>
      </c>
      <c r="E26" s="14">
        <v>568240</v>
      </c>
      <c r="F26" s="6"/>
      <c r="G26" s="6">
        <v>200000</v>
      </c>
      <c r="H26" s="6">
        <f t="shared" si="1"/>
        <v>768240</v>
      </c>
    </row>
    <row r="27" spans="1:8" ht="13.8" x14ac:dyDescent="0.25">
      <c r="A27" s="11" t="s">
        <v>44</v>
      </c>
      <c r="B27" s="12" t="s">
        <v>56</v>
      </c>
      <c r="C27" s="8" t="s">
        <v>47</v>
      </c>
      <c r="D27" s="13" t="s">
        <v>77</v>
      </c>
      <c r="E27" s="6">
        <v>0</v>
      </c>
      <c r="F27" s="6"/>
      <c r="G27" s="6">
        <v>300000</v>
      </c>
      <c r="H27" s="6">
        <f t="shared" ref="H27" si="2">+E27-F27+G27</f>
        <v>300000</v>
      </c>
    </row>
    <row r="28" spans="1:8" x14ac:dyDescent="0.25">
      <c r="A28" s="38"/>
      <c r="B28" s="39"/>
      <c r="C28" s="39"/>
      <c r="D28" s="40"/>
      <c r="E28" s="16">
        <f>SUM(E21:E27)</f>
        <v>4451145</v>
      </c>
      <c r="F28" s="16">
        <f>SUM(F21:F27)</f>
        <v>1650000</v>
      </c>
      <c r="G28" s="16">
        <f>SUM(G21:G27)</f>
        <v>1650000</v>
      </c>
      <c r="H28" s="16">
        <f>SUM(H21:H27)</f>
        <v>4451145</v>
      </c>
    </row>
    <row r="30" spans="1:8" x14ac:dyDescent="0.25">
      <c r="A30" s="41" t="s">
        <v>11</v>
      </c>
      <c r="B30" s="41"/>
      <c r="C30" s="41"/>
      <c r="D30" s="10"/>
    </row>
    <row r="31" spans="1:8" ht="43.2" customHeight="1" x14ac:dyDescent="0.25">
      <c r="A31" s="37" t="s">
        <v>78</v>
      </c>
      <c r="B31" s="37"/>
      <c r="C31" s="37"/>
      <c r="D31" s="37"/>
      <c r="E31" s="37"/>
      <c r="F31" s="37"/>
      <c r="G31" s="37"/>
      <c r="H31" s="37"/>
    </row>
    <row r="33" spans="1:8" x14ac:dyDescent="0.25">
      <c r="A33" s="7" t="s">
        <v>16</v>
      </c>
      <c r="B33" s="7"/>
      <c r="C33" s="7"/>
    </row>
    <row r="34" spans="1:8" ht="43.2" x14ac:dyDescent="0.25">
      <c r="A34" s="3" t="s">
        <v>1</v>
      </c>
      <c r="B34" s="3" t="s">
        <v>2</v>
      </c>
      <c r="C34" s="3" t="s">
        <v>4</v>
      </c>
      <c r="D34" s="3" t="s">
        <v>9</v>
      </c>
      <c r="E34" s="4" t="s">
        <v>5</v>
      </c>
      <c r="F34" s="3" t="s">
        <v>6</v>
      </c>
      <c r="G34" s="3" t="s">
        <v>7</v>
      </c>
      <c r="H34" s="3" t="s">
        <v>8</v>
      </c>
    </row>
    <row r="35" spans="1:8" ht="13.8" x14ac:dyDescent="0.25">
      <c r="A35" s="11" t="s">
        <v>44</v>
      </c>
      <c r="B35" s="12" t="s">
        <v>79</v>
      </c>
      <c r="C35" s="8" t="s">
        <v>80</v>
      </c>
      <c r="D35" s="13" t="s">
        <v>86</v>
      </c>
      <c r="E35" s="14">
        <v>1000000</v>
      </c>
      <c r="F35" s="14">
        <v>800000</v>
      </c>
      <c r="G35" s="6"/>
      <c r="H35" s="6">
        <f>+E35-F35+G35</f>
        <v>200000</v>
      </c>
    </row>
    <row r="36" spans="1:8" ht="27.6" x14ac:dyDescent="0.25">
      <c r="A36" s="11" t="s">
        <v>44</v>
      </c>
      <c r="B36" s="12" t="s">
        <v>79</v>
      </c>
      <c r="C36" s="8" t="s">
        <v>81</v>
      </c>
      <c r="D36" s="13" t="s">
        <v>87</v>
      </c>
      <c r="E36" s="14">
        <v>3000000</v>
      </c>
      <c r="F36" s="14">
        <v>1000000</v>
      </c>
      <c r="G36" s="6"/>
      <c r="H36" s="6">
        <f t="shared" ref="H36:H43" si="3">+E36-F36+G36</f>
        <v>2000000</v>
      </c>
    </row>
    <row r="37" spans="1:8" ht="13.8" x14ac:dyDescent="0.25">
      <c r="A37" s="11" t="s">
        <v>44</v>
      </c>
      <c r="B37" s="12" t="s">
        <v>79</v>
      </c>
      <c r="C37" s="26" t="s">
        <v>82</v>
      </c>
      <c r="D37" s="13" t="s">
        <v>88</v>
      </c>
      <c r="E37" s="14">
        <v>3000000</v>
      </c>
      <c r="F37" s="14">
        <v>1000000</v>
      </c>
      <c r="G37" s="6"/>
      <c r="H37" s="6">
        <f t="shared" si="3"/>
        <v>2000000</v>
      </c>
    </row>
    <row r="38" spans="1:8" ht="27.6" x14ac:dyDescent="0.25">
      <c r="A38" s="11" t="s">
        <v>44</v>
      </c>
      <c r="B38" s="12" t="s">
        <v>79</v>
      </c>
      <c r="C38" s="26" t="s">
        <v>83</v>
      </c>
      <c r="D38" s="13" t="s">
        <v>89</v>
      </c>
      <c r="E38" s="14">
        <v>1000000</v>
      </c>
      <c r="F38" s="14">
        <v>800000</v>
      </c>
      <c r="G38" s="6"/>
      <c r="H38" s="6">
        <f t="shared" si="3"/>
        <v>200000</v>
      </c>
    </row>
    <row r="39" spans="1:8" ht="13.8" x14ac:dyDescent="0.25">
      <c r="A39" s="11" t="s">
        <v>44</v>
      </c>
      <c r="B39" s="12" t="s">
        <v>79</v>
      </c>
      <c r="C39" s="26" t="s">
        <v>84</v>
      </c>
      <c r="D39" s="13" t="s">
        <v>90</v>
      </c>
      <c r="E39" s="14">
        <v>500000</v>
      </c>
      <c r="F39" s="14">
        <v>500000</v>
      </c>
      <c r="G39" s="6"/>
      <c r="H39" s="6">
        <f t="shared" si="3"/>
        <v>0</v>
      </c>
    </row>
    <row r="40" spans="1:8" ht="27.6" x14ac:dyDescent="0.25">
      <c r="A40" s="11" t="s">
        <v>44</v>
      </c>
      <c r="B40" s="12" t="s">
        <v>79</v>
      </c>
      <c r="C40" s="26" t="s">
        <v>85</v>
      </c>
      <c r="D40" s="13" t="s">
        <v>91</v>
      </c>
      <c r="E40" s="14">
        <v>1500000</v>
      </c>
      <c r="F40" s="14">
        <v>500000</v>
      </c>
      <c r="G40" s="6"/>
      <c r="H40" s="6">
        <f t="shared" si="3"/>
        <v>1000000</v>
      </c>
    </row>
    <row r="41" spans="1:8" ht="13.8" x14ac:dyDescent="0.25">
      <c r="A41" s="11" t="s">
        <v>44</v>
      </c>
      <c r="B41" s="12" t="s">
        <v>79</v>
      </c>
      <c r="C41" s="26" t="s">
        <v>49</v>
      </c>
      <c r="D41" s="13" t="s">
        <v>50</v>
      </c>
      <c r="E41" s="14">
        <v>0</v>
      </c>
      <c r="F41" s="14"/>
      <c r="G41" s="6">
        <v>2500000</v>
      </c>
      <c r="H41" s="6">
        <f t="shared" si="3"/>
        <v>2500000</v>
      </c>
    </row>
    <row r="42" spans="1:8" ht="13.8" x14ac:dyDescent="0.25">
      <c r="A42" s="11" t="s">
        <v>44</v>
      </c>
      <c r="B42" s="12" t="s">
        <v>79</v>
      </c>
      <c r="C42" s="26" t="s">
        <v>92</v>
      </c>
      <c r="D42" s="13" t="s">
        <v>94</v>
      </c>
      <c r="E42" s="14">
        <v>0</v>
      </c>
      <c r="F42" s="14"/>
      <c r="G42" s="6">
        <v>1300000</v>
      </c>
      <c r="H42" s="6">
        <f t="shared" si="3"/>
        <v>1300000</v>
      </c>
    </row>
    <row r="43" spans="1:8" ht="13.8" x14ac:dyDescent="0.25">
      <c r="A43" s="11" t="s">
        <v>44</v>
      </c>
      <c r="B43" s="12" t="s">
        <v>79</v>
      </c>
      <c r="C43" s="26" t="s">
        <v>93</v>
      </c>
      <c r="D43" s="13" t="s">
        <v>95</v>
      </c>
      <c r="E43" s="14">
        <v>0</v>
      </c>
      <c r="F43" s="14"/>
      <c r="G43" s="6">
        <v>800000</v>
      </c>
      <c r="H43" s="6">
        <f t="shared" si="3"/>
        <v>800000</v>
      </c>
    </row>
    <row r="44" spans="1:8" x14ac:dyDescent="0.25">
      <c r="A44" s="38"/>
      <c r="B44" s="39"/>
      <c r="C44" s="39"/>
      <c r="D44" s="40"/>
      <c r="E44" s="16">
        <f>SUM(E35:E43)</f>
        <v>10000000</v>
      </c>
      <c r="F44" s="16">
        <f>SUM(F35:F43)</f>
        <v>4600000</v>
      </c>
      <c r="G44" s="16">
        <f>SUM(G35:G43)</f>
        <v>4600000</v>
      </c>
      <c r="H44" s="16">
        <f>SUM(H35:H43)</f>
        <v>10000000</v>
      </c>
    </row>
    <row r="46" spans="1:8" x14ac:dyDescent="0.25">
      <c r="A46" s="41" t="s">
        <v>11</v>
      </c>
      <c r="B46" s="41"/>
      <c r="C46" s="41"/>
      <c r="D46" s="10"/>
    </row>
    <row r="47" spans="1:8" ht="81" customHeight="1" x14ac:dyDescent="0.25">
      <c r="A47" s="37" t="s">
        <v>96</v>
      </c>
      <c r="B47" s="37"/>
      <c r="C47" s="37"/>
      <c r="D47" s="37"/>
      <c r="E47" s="37"/>
      <c r="F47" s="37"/>
      <c r="G47" s="37"/>
      <c r="H47" s="37"/>
    </row>
    <row r="50" spans="1:8" x14ac:dyDescent="0.25">
      <c r="A50" s="7" t="s">
        <v>17</v>
      </c>
      <c r="B50" s="7"/>
      <c r="C50" s="7"/>
    </row>
    <row r="51" spans="1:8" ht="43.2" x14ac:dyDescent="0.25">
      <c r="A51" s="3" t="s">
        <v>1</v>
      </c>
      <c r="B51" s="3" t="s">
        <v>2</v>
      </c>
      <c r="C51" s="3" t="s">
        <v>4</v>
      </c>
      <c r="D51" s="3" t="s">
        <v>9</v>
      </c>
      <c r="E51" s="4" t="s">
        <v>5</v>
      </c>
      <c r="F51" s="3" t="s">
        <v>6</v>
      </c>
      <c r="G51" s="3" t="s">
        <v>7</v>
      </c>
      <c r="H51" s="3" t="s">
        <v>8</v>
      </c>
    </row>
    <row r="52" spans="1:8" ht="14.4" x14ac:dyDescent="0.25">
      <c r="A52" s="21" t="s">
        <v>15</v>
      </c>
      <c r="B52" s="21" t="s">
        <v>102</v>
      </c>
      <c r="C52" s="20" t="s">
        <v>19</v>
      </c>
      <c r="D52" s="22" t="s">
        <v>97</v>
      </c>
      <c r="E52" s="14">
        <v>750000</v>
      </c>
      <c r="F52" s="14">
        <v>750000</v>
      </c>
      <c r="G52" s="6"/>
      <c r="H52" s="6">
        <f t="shared" ref="H52:H56" si="4">+E52-F52+G52</f>
        <v>0</v>
      </c>
    </row>
    <row r="53" spans="1:8" ht="28.8" x14ac:dyDescent="0.25">
      <c r="A53" s="21" t="s">
        <v>15</v>
      </c>
      <c r="B53" s="21" t="s">
        <v>102</v>
      </c>
      <c r="C53" s="20" t="s">
        <v>43</v>
      </c>
      <c r="D53" s="22" t="s">
        <v>42</v>
      </c>
      <c r="E53" s="14">
        <v>5153618.8600000003</v>
      </c>
      <c r="F53" s="14">
        <v>4500000</v>
      </c>
      <c r="G53" s="6"/>
      <c r="H53" s="6">
        <f t="shared" si="4"/>
        <v>653618.86000000034</v>
      </c>
    </row>
    <row r="54" spans="1:8" ht="14.4" x14ac:dyDescent="0.25">
      <c r="A54" s="21" t="s">
        <v>15</v>
      </c>
      <c r="B54" s="21" t="s">
        <v>102</v>
      </c>
      <c r="C54" s="20" t="s">
        <v>98</v>
      </c>
      <c r="D54" s="22" t="s">
        <v>99</v>
      </c>
      <c r="E54" s="14">
        <v>0</v>
      </c>
      <c r="F54" s="14"/>
      <c r="G54" s="6">
        <v>750000</v>
      </c>
      <c r="H54" s="6">
        <f t="shared" si="4"/>
        <v>750000</v>
      </c>
    </row>
    <row r="55" spans="1:8" ht="14.4" x14ac:dyDescent="0.25">
      <c r="A55" s="21" t="s">
        <v>15</v>
      </c>
      <c r="B55" s="21" t="s">
        <v>102</v>
      </c>
      <c r="C55" s="20" t="s">
        <v>100</v>
      </c>
      <c r="D55" s="22" t="s">
        <v>101</v>
      </c>
      <c r="E55" s="14">
        <v>0</v>
      </c>
      <c r="F55" s="14"/>
      <c r="G55" s="6">
        <v>2500000</v>
      </c>
      <c r="H55" s="6">
        <f t="shared" si="4"/>
        <v>2500000</v>
      </c>
    </row>
    <row r="56" spans="1:8" ht="14.4" x14ac:dyDescent="0.25">
      <c r="A56" s="21" t="s">
        <v>15</v>
      </c>
      <c r="B56" s="21" t="s">
        <v>103</v>
      </c>
      <c r="C56" s="20" t="s">
        <v>100</v>
      </c>
      <c r="D56" s="22" t="s">
        <v>101</v>
      </c>
      <c r="E56" s="14">
        <v>0</v>
      </c>
      <c r="F56" s="14"/>
      <c r="G56" s="6">
        <v>2000000</v>
      </c>
      <c r="H56" s="6">
        <f t="shared" si="4"/>
        <v>2000000</v>
      </c>
    </row>
    <row r="57" spans="1:8" x14ac:dyDescent="0.25">
      <c r="A57" s="38"/>
      <c r="B57" s="39"/>
      <c r="C57" s="39"/>
      <c r="D57" s="40"/>
      <c r="E57" s="16">
        <f>SUM(E52:E56)</f>
        <v>5903618.8600000003</v>
      </c>
      <c r="F57" s="16">
        <f>SUM(F52:F56)</f>
        <v>5250000</v>
      </c>
      <c r="G57" s="16">
        <f>SUM(G52:G56)</f>
        <v>5250000</v>
      </c>
      <c r="H57" s="16">
        <f>SUM(H52:H56)</f>
        <v>5903618.8600000003</v>
      </c>
    </row>
    <row r="58" spans="1:8" x14ac:dyDescent="0.25">
      <c r="A58" s="41" t="s">
        <v>11</v>
      </c>
      <c r="B58" s="41"/>
      <c r="C58" s="41"/>
      <c r="D58" s="10"/>
    </row>
    <row r="59" spans="1:8" ht="41.4" customHeight="1" x14ac:dyDescent="0.25">
      <c r="A59" s="37" t="s">
        <v>104</v>
      </c>
      <c r="B59" s="37"/>
      <c r="C59" s="37"/>
      <c r="D59" s="37"/>
      <c r="E59" s="37"/>
      <c r="F59" s="37"/>
      <c r="G59" s="37"/>
      <c r="H59" s="37"/>
    </row>
    <row r="61" spans="1:8" x14ac:dyDescent="0.25">
      <c r="A61" s="7" t="s">
        <v>48</v>
      </c>
      <c r="B61" s="7"/>
      <c r="C61" s="7"/>
    </row>
    <row r="62" spans="1:8" ht="43.2" x14ac:dyDescent="0.25">
      <c r="A62" s="3" t="s">
        <v>1</v>
      </c>
      <c r="B62" s="3" t="s">
        <v>2</v>
      </c>
      <c r="C62" s="3" t="s">
        <v>4</v>
      </c>
      <c r="D62" s="3" t="s">
        <v>9</v>
      </c>
      <c r="E62" s="4" t="s">
        <v>5</v>
      </c>
      <c r="F62" s="3" t="s">
        <v>6</v>
      </c>
      <c r="G62" s="3" t="s">
        <v>7</v>
      </c>
      <c r="H62" s="3" t="s">
        <v>8</v>
      </c>
    </row>
    <row r="63" spans="1:8" ht="28.8" x14ac:dyDescent="0.25">
      <c r="A63" s="11" t="s">
        <v>44</v>
      </c>
      <c r="B63" s="12" t="s">
        <v>105</v>
      </c>
      <c r="C63" s="8" t="s">
        <v>43</v>
      </c>
      <c r="D63" s="22" t="s">
        <v>42</v>
      </c>
      <c r="E63" s="14">
        <v>611610.19999999995</v>
      </c>
      <c r="F63" s="14">
        <v>300000</v>
      </c>
      <c r="G63" s="6"/>
      <c r="H63" s="6">
        <f t="shared" ref="H63:H64" si="5">+E63-F63+G63</f>
        <v>311610.19999999995</v>
      </c>
    </row>
    <row r="64" spans="1:8" ht="27.6" x14ac:dyDescent="0.25">
      <c r="A64" s="11" t="s">
        <v>44</v>
      </c>
      <c r="B64" s="12" t="s">
        <v>105</v>
      </c>
      <c r="C64" s="8" t="s">
        <v>51</v>
      </c>
      <c r="D64" s="9" t="s">
        <v>76</v>
      </c>
      <c r="E64" s="14">
        <v>0</v>
      </c>
      <c r="F64" s="14"/>
      <c r="G64" s="6">
        <v>300000</v>
      </c>
      <c r="H64" s="6">
        <f t="shared" si="5"/>
        <v>300000</v>
      </c>
    </row>
    <row r="65" spans="1:10" x14ac:dyDescent="0.25">
      <c r="A65" s="38"/>
      <c r="B65" s="39"/>
      <c r="C65" s="39"/>
      <c r="D65" s="40"/>
      <c r="E65" s="16">
        <f>SUM(E63:E64)</f>
        <v>611610.19999999995</v>
      </c>
      <c r="F65" s="16">
        <f>SUM(F63:F64)</f>
        <v>300000</v>
      </c>
      <c r="G65" s="16">
        <f>SUM(G63:G64)</f>
        <v>300000</v>
      </c>
      <c r="H65" s="16">
        <f>SUM(H63:H64)</f>
        <v>611610.19999999995</v>
      </c>
    </row>
    <row r="66" spans="1:10" x14ac:dyDescent="0.25">
      <c r="A66" s="41" t="s">
        <v>11</v>
      </c>
      <c r="B66" s="41"/>
      <c r="C66" s="41"/>
      <c r="D66" s="25"/>
    </row>
    <row r="67" spans="1:10" ht="24.6" customHeight="1" x14ac:dyDescent="0.25">
      <c r="A67" s="37" t="s">
        <v>106</v>
      </c>
      <c r="B67" s="37"/>
      <c r="C67" s="37"/>
      <c r="D67" s="37"/>
      <c r="E67" s="37"/>
      <c r="F67" s="37"/>
      <c r="G67" s="37"/>
      <c r="H67" s="37"/>
    </row>
    <row r="69" spans="1:10" x14ac:dyDescent="0.25">
      <c r="A69" s="7" t="s">
        <v>54</v>
      </c>
      <c r="B69" s="7"/>
      <c r="C69" s="7"/>
    </row>
    <row r="70" spans="1:10" ht="43.2" x14ac:dyDescent="0.25">
      <c r="A70" s="3" t="s">
        <v>1</v>
      </c>
      <c r="B70" s="3" t="s">
        <v>2</v>
      </c>
      <c r="C70" s="3" t="s">
        <v>4</v>
      </c>
      <c r="D70" s="3" t="s">
        <v>9</v>
      </c>
      <c r="E70" s="4" t="s">
        <v>5</v>
      </c>
      <c r="F70" s="3" t="s">
        <v>6</v>
      </c>
      <c r="G70" s="3" t="s">
        <v>7</v>
      </c>
      <c r="H70" s="3" t="s">
        <v>8</v>
      </c>
    </row>
    <row r="71" spans="1:10" ht="15" customHeight="1" x14ac:dyDescent="0.25">
      <c r="A71" s="21" t="s">
        <v>44</v>
      </c>
      <c r="B71" s="21" t="s">
        <v>41</v>
      </c>
      <c r="C71" s="20" t="s">
        <v>107</v>
      </c>
      <c r="D71" s="22" t="s">
        <v>45</v>
      </c>
      <c r="E71" s="14">
        <v>194287.46</v>
      </c>
      <c r="F71" s="14">
        <v>194287.46</v>
      </c>
      <c r="G71" s="6"/>
      <c r="H71" s="6">
        <f t="shared" ref="H71:H74" si="6">+E71-F71+G71</f>
        <v>0</v>
      </c>
    </row>
    <row r="72" spans="1:10" ht="27" customHeight="1" x14ac:dyDescent="0.25">
      <c r="A72" s="21" t="s">
        <v>44</v>
      </c>
      <c r="B72" s="21" t="s">
        <v>41</v>
      </c>
      <c r="C72" s="20" t="s">
        <v>43</v>
      </c>
      <c r="D72" s="22" t="s">
        <v>42</v>
      </c>
      <c r="E72" s="14">
        <v>704508.64</v>
      </c>
      <c r="F72" s="14">
        <v>704508.64</v>
      </c>
      <c r="G72" s="6"/>
      <c r="H72" s="6">
        <f t="shared" si="6"/>
        <v>0</v>
      </c>
    </row>
    <row r="73" spans="1:10" ht="15" customHeight="1" x14ac:dyDescent="0.25">
      <c r="A73" s="21" t="s">
        <v>44</v>
      </c>
      <c r="B73" s="21" t="s">
        <v>41</v>
      </c>
      <c r="C73" s="20" t="s">
        <v>68</v>
      </c>
      <c r="D73" s="22" t="s">
        <v>69</v>
      </c>
      <c r="E73" s="14">
        <v>29755329</v>
      </c>
      <c r="F73" s="14">
        <v>6101203.9000000004</v>
      </c>
      <c r="G73" s="6"/>
      <c r="H73" s="6">
        <f t="shared" si="6"/>
        <v>23654125.100000001</v>
      </c>
    </row>
    <row r="74" spans="1:10" ht="15" customHeight="1" x14ac:dyDescent="0.25">
      <c r="A74" s="21" t="s">
        <v>44</v>
      </c>
      <c r="B74" s="21" t="s">
        <v>41</v>
      </c>
      <c r="C74" s="20" t="s">
        <v>74</v>
      </c>
      <c r="D74" s="22" t="s">
        <v>75</v>
      </c>
      <c r="E74" s="14">
        <v>0</v>
      </c>
      <c r="F74" s="14"/>
      <c r="G74" s="6">
        <v>7000000</v>
      </c>
      <c r="H74" s="6">
        <f t="shared" si="6"/>
        <v>7000000</v>
      </c>
    </row>
    <row r="75" spans="1:10" x14ac:dyDescent="0.25">
      <c r="A75" s="38"/>
      <c r="B75" s="39"/>
      <c r="C75" s="39"/>
      <c r="D75" s="40"/>
      <c r="E75" s="16">
        <f>SUM(E71:E74)</f>
        <v>30654125.100000001</v>
      </c>
      <c r="F75" s="16">
        <f>SUM(F71:F74)</f>
        <v>7000000</v>
      </c>
      <c r="G75" s="16">
        <f>SUM(G71:G74)</f>
        <v>7000000</v>
      </c>
      <c r="H75" s="16">
        <f>SUM(H71:H74)</f>
        <v>30654125.100000001</v>
      </c>
      <c r="I75" s="15"/>
      <c r="J75" s="15"/>
    </row>
    <row r="76" spans="1:10" x14ac:dyDescent="0.25">
      <c r="A76" s="41" t="s">
        <v>11</v>
      </c>
      <c r="B76" s="41"/>
      <c r="C76" s="41"/>
      <c r="D76" s="27"/>
    </row>
    <row r="77" spans="1:10" ht="31.2" customHeight="1" x14ac:dyDescent="0.25">
      <c r="A77" s="37" t="s">
        <v>110</v>
      </c>
      <c r="B77" s="37"/>
      <c r="C77" s="37"/>
      <c r="D77" s="37"/>
      <c r="E77" s="37"/>
      <c r="F77" s="37"/>
      <c r="G77" s="37"/>
      <c r="H77" s="37"/>
    </row>
    <row r="78" spans="1:10" ht="7.8" customHeight="1" x14ac:dyDescent="0.25"/>
    <row r="79" spans="1:10" x14ac:dyDescent="0.25">
      <c r="A79" s="7" t="s">
        <v>113</v>
      </c>
      <c r="B79" s="7"/>
      <c r="C79" s="7"/>
    </row>
    <row r="80" spans="1:10" ht="43.2" x14ac:dyDescent="0.25">
      <c r="A80" s="3" t="s">
        <v>1</v>
      </c>
      <c r="B80" s="3" t="s">
        <v>2</v>
      </c>
      <c r="C80" s="3" t="s">
        <v>4</v>
      </c>
      <c r="D80" s="3" t="s">
        <v>9</v>
      </c>
      <c r="E80" s="4" t="s">
        <v>5</v>
      </c>
      <c r="F80" s="3" t="s">
        <v>6</v>
      </c>
      <c r="G80" s="3" t="s">
        <v>7</v>
      </c>
      <c r="H80" s="3" t="s">
        <v>8</v>
      </c>
    </row>
    <row r="81" spans="1:9" ht="14.4" x14ac:dyDescent="0.25">
      <c r="A81" s="21" t="s">
        <v>44</v>
      </c>
      <c r="B81" s="21" t="s">
        <v>111</v>
      </c>
      <c r="C81" s="20" t="s">
        <v>107</v>
      </c>
      <c r="D81" s="22" t="s">
        <v>45</v>
      </c>
      <c r="E81" s="14">
        <v>4146942.17</v>
      </c>
      <c r="F81" s="14">
        <v>4146942.17</v>
      </c>
      <c r="G81" s="6"/>
      <c r="H81" s="6">
        <f t="shared" ref="H81:H84" si="7">+E81-F81+G81</f>
        <v>0</v>
      </c>
    </row>
    <row r="82" spans="1:9" ht="28.8" x14ac:dyDescent="0.25">
      <c r="A82" s="21" t="s">
        <v>44</v>
      </c>
      <c r="B82" s="21" t="s">
        <v>111</v>
      </c>
      <c r="C82" s="31" t="s">
        <v>114</v>
      </c>
      <c r="D82" s="22" t="s">
        <v>46</v>
      </c>
      <c r="E82" s="14">
        <v>5819241.3799999999</v>
      </c>
      <c r="F82" s="14">
        <v>3000000</v>
      </c>
      <c r="G82" s="6"/>
      <c r="H82" s="6">
        <f t="shared" si="7"/>
        <v>2819241.38</v>
      </c>
    </row>
    <row r="83" spans="1:9" ht="14.4" x14ac:dyDescent="0.25">
      <c r="A83" s="21" t="s">
        <v>44</v>
      </c>
      <c r="B83" s="21" t="s">
        <v>111</v>
      </c>
      <c r="C83" s="31" t="s">
        <v>52</v>
      </c>
      <c r="D83" s="22" t="s">
        <v>55</v>
      </c>
      <c r="E83" s="14">
        <v>0</v>
      </c>
      <c r="F83" s="14"/>
      <c r="G83" s="6">
        <v>3000000</v>
      </c>
      <c r="H83" s="6">
        <f t="shared" si="7"/>
        <v>3000000</v>
      </c>
    </row>
    <row r="84" spans="1:9" ht="14.4" x14ac:dyDescent="0.25">
      <c r="A84" s="21" t="s">
        <v>44</v>
      </c>
      <c r="B84" s="21" t="s">
        <v>111</v>
      </c>
      <c r="C84" s="20" t="s">
        <v>51</v>
      </c>
      <c r="D84" s="22" t="s">
        <v>53</v>
      </c>
      <c r="E84" s="14">
        <v>0</v>
      </c>
      <c r="F84" s="14"/>
      <c r="G84" s="14">
        <v>4146942.17</v>
      </c>
      <c r="H84" s="6">
        <f t="shared" si="7"/>
        <v>4146942.17</v>
      </c>
    </row>
    <row r="85" spans="1:9" x14ac:dyDescent="0.25">
      <c r="A85" s="38"/>
      <c r="B85" s="39"/>
      <c r="C85" s="39"/>
      <c r="D85" s="40"/>
      <c r="E85" s="16">
        <f>SUM(E81:E84)</f>
        <v>9966183.5500000007</v>
      </c>
      <c r="F85" s="16">
        <f>SUM(F81:F84)</f>
        <v>7146942.1699999999</v>
      </c>
      <c r="G85" s="16">
        <f>SUM(G81:G84)</f>
        <v>7146942.1699999999</v>
      </c>
      <c r="H85" s="16">
        <f>SUM(H81:H84)</f>
        <v>9966183.5500000007</v>
      </c>
    </row>
    <row r="86" spans="1:9" x14ac:dyDescent="0.25">
      <c r="A86" s="41" t="s">
        <v>11</v>
      </c>
      <c r="B86" s="41"/>
      <c r="C86" s="41"/>
      <c r="D86" s="28"/>
    </row>
    <row r="87" spans="1:9" ht="27" customHeight="1" x14ac:dyDescent="0.25">
      <c r="A87" s="37" t="s">
        <v>112</v>
      </c>
      <c r="B87" s="37"/>
      <c r="C87" s="37"/>
      <c r="D87" s="37"/>
      <c r="E87" s="37"/>
      <c r="F87" s="37"/>
      <c r="G87" s="37"/>
      <c r="H87" s="37"/>
    </row>
    <row r="88" spans="1:9" ht="10.199999999999999" customHeight="1" x14ac:dyDescent="0.25"/>
    <row r="89" spans="1:9" x14ac:dyDescent="0.25">
      <c r="A89" s="7" t="s">
        <v>25</v>
      </c>
      <c r="B89" s="7"/>
      <c r="C89" s="7"/>
    </row>
    <row r="90" spans="1:9" ht="43.2" x14ac:dyDescent="0.25">
      <c r="A90" s="3" t="s">
        <v>1</v>
      </c>
      <c r="B90" s="3" t="s">
        <v>2</v>
      </c>
      <c r="C90" s="3" t="s">
        <v>4</v>
      </c>
      <c r="D90" s="3" t="s">
        <v>9</v>
      </c>
      <c r="E90" s="4" t="s">
        <v>5</v>
      </c>
      <c r="F90" s="3" t="s">
        <v>6</v>
      </c>
      <c r="G90" s="3" t="s">
        <v>7</v>
      </c>
      <c r="H90" s="3" t="s">
        <v>8</v>
      </c>
    </row>
    <row r="91" spans="1:9" ht="14.4" x14ac:dyDescent="0.25">
      <c r="A91" s="21" t="s">
        <v>44</v>
      </c>
      <c r="B91" s="30" t="s">
        <v>44</v>
      </c>
      <c r="C91" s="20" t="s">
        <v>107</v>
      </c>
      <c r="D91" s="22" t="s">
        <v>45</v>
      </c>
      <c r="E91" s="14">
        <v>129385.53</v>
      </c>
      <c r="F91" s="14">
        <v>129385.53</v>
      </c>
      <c r="G91" s="6"/>
      <c r="H91" s="6">
        <f t="shared" ref="H91:H93" si="8">+E91-F91+G91</f>
        <v>0</v>
      </c>
    </row>
    <row r="92" spans="1:9" ht="28.8" x14ac:dyDescent="0.25">
      <c r="A92" s="21" t="s">
        <v>44</v>
      </c>
      <c r="B92" s="30" t="s">
        <v>44</v>
      </c>
      <c r="C92" s="31" t="s">
        <v>114</v>
      </c>
      <c r="D92" s="22" t="s">
        <v>46</v>
      </c>
      <c r="E92" s="14">
        <v>5620355</v>
      </c>
      <c r="F92" s="14">
        <v>870614.47</v>
      </c>
      <c r="G92" s="6"/>
      <c r="H92" s="6">
        <f t="shared" si="8"/>
        <v>4749740.53</v>
      </c>
    </row>
    <row r="93" spans="1:9" ht="14.4" x14ac:dyDescent="0.25">
      <c r="A93" s="30" t="s">
        <v>44</v>
      </c>
      <c r="B93" s="30" t="s">
        <v>44</v>
      </c>
      <c r="C93" s="31" t="s">
        <v>115</v>
      </c>
      <c r="D93" s="22" t="s">
        <v>116</v>
      </c>
      <c r="E93" s="14">
        <v>0</v>
      </c>
      <c r="F93" s="14"/>
      <c r="G93" s="6">
        <v>1000000</v>
      </c>
      <c r="H93" s="6">
        <f t="shared" si="8"/>
        <v>1000000</v>
      </c>
    </row>
    <row r="94" spans="1:9" x14ac:dyDescent="0.25">
      <c r="A94" s="38"/>
      <c r="B94" s="39"/>
      <c r="C94" s="39"/>
      <c r="D94" s="40"/>
      <c r="E94" s="16">
        <f>SUM(E91:E93)</f>
        <v>5749740.5300000003</v>
      </c>
      <c r="F94" s="16">
        <f>SUM(F91:F93)</f>
        <v>1000000</v>
      </c>
      <c r="G94" s="16">
        <f>SUM(G91:G93)</f>
        <v>1000000</v>
      </c>
      <c r="H94" s="16">
        <f>SUM(H91:H93)</f>
        <v>5749740.5300000003</v>
      </c>
      <c r="I94" s="15"/>
    </row>
    <row r="95" spans="1:9" x14ac:dyDescent="0.25">
      <c r="A95" s="41" t="s">
        <v>11</v>
      </c>
      <c r="B95" s="41"/>
      <c r="C95" s="41"/>
      <c r="D95" s="29"/>
    </row>
    <row r="96" spans="1:9" ht="31.8" customHeight="1" x14ac:dyDescent="0.25">
      <c r="A96" s="37" t="s">
        <v>117</v>
      </c>
      <c r="B96" s="37"/>
      <c r="C96" s="37"/>
      <c r="D96" s="37"/>
      <c r="E96" s="37"/>
      <c r="F96" s="37"/>
      <c r="G96" s="37"/>
      <c r="H96" s="37"/>
    </row>
    <row r="97" spans="1:9" x14ac:dyDescent="0.25">
      <c r="A97" s="7" t="s">
        <v>40</v>
      </c>
      <c r="B97" s="7"/>
      <c r="C97" s="7"/>
    </row>
    <row r="98" spans="1:9" ht="43.2" x14ac:dyDescent="0.25">
      <c r="A98" s="3" t="s">
        <v>1</v>
      </c>
      <c r="B98" s="3" t="s">
        <v>2</v>
      </c>
      <c r="C98" s="3" t="s">
        <v>4</v>
      </c>
      <c r="D98" s="3" t="s">
        <v>9</v>
      </c>
      <c r="E98" s="4" t="s">
        <v>5</v>
      </c>
      <c r="F98" s="3" t="s">
        <v>6</v>
      </c>
      <c r="G98" s="3" t="s">
        <v>7</v>
      </c>
      <c r="H98" s="3" t="s">
        <v>8</v>
      </c>
    </row>
    <row r="99" spans="1:9" ht="14.4" x14ac:dyDescent="0.25">
      <c r="A99" s="30" t="s">
        <v>15</v>
      </c>
      <c r="B99" s="30" t="s">
        <v>102</v>
      </c>
      <c r="C99" s="20" t="s">
        <v>107</v>
      </c>
      <c r="D99" s="22" t="s">
        <v>45</v>
      </c>
      <c r="E99" s="14">
        <v>944037.96</v>
      </c>
      <c r="F99" s="14">
        <v>573640.39</v>
      </c>
      <c r="G99" s="6"/>
      <c r="H99" s="6">
        <f t="shared" ref="H99:H100" si="9">+E99-F99+G99</f>
        <v>370397.56999999995</v>
      </c>
    </row>
    <row r="100" spans="1:9" ht="14.4" x14ac:dyDescent="0.25">
      <c r="A100" s="30" t="s">
        <v>15</v>
      </c>
      <c r="B100" s="30" t="s">
        <v>102</v>
      </c>
      <c r="C100" s="31" t="s">
        <v>118</v>
      </c>
      <c r="D100" s="22" t="s">
        <v>119</v>
      </c>
      <c r="E100" s="14">
        <v>0</v>
      </c>
      <c r="F100" s="14"/>
      <c r="G100" s="14">
        <v>573640.39</v>
      </c>
      <c r="H100" s="6">
        <f t="shared" si="9"/>
        <v>573640.39</v>
      </c>
    </row>
    <row r="101" spans="1:9" x14ac:dyDescent="0.25">
      <c r="A101" s="38"/>
      <c r="B101" s="39"/>
      <c r="C101" s="39"/>
      <c r="D101" s="40"/>
      <c r="E101" s="16">
        <f>SUM(E99:E100)</f>
        <v>944037.96</v>
      </c>
      <c r="F101" s="16">
        <f>SUM(F99:F100)</f>
        <v>573640.39</v>
      </c>
      <c r="G101" s="16">
        <f>SUM(G99:G100)</f>
        <v>573640.39</v>
      </c>
      <c r="H101" s="16">
        <f>SUM(H99:H100)</f>
        <v>944037.96</v>
      </c>
    </row>
    <row r="102" spans="1:9" x14ac:dyDescent="0.25">
      <c r="A102" s="41" t="s">
        <v>11</v>
      </c>
      <c r="B102" s="41"/>
      <c r="C102" s="41"/>
      <c r="D102" s="29"/>
    </row>
    <row r="103" spans="1:9" ht="30.6" customHeight="1" x14ac:dyDescent="0.25">
      <c r="A103" s="37" t="s">
        <v>120</v>
      </c>
      <c r="B103" s="37"/>
      <c r="C103" s="37"/>
      <c r="D103" s="37"/>
      <c r="E103" s="37"/>
      <c r="F103" s="37"/>
      <c r="G103" s="37"/>
      <c r="H103" s="37"/>
    </row>
    <row r="104" spans="1:9" x14ac:dyDescent="0.25">
      <c r="A104" s="7" t="s">
        <v>122</v>
      </c>
      <c r="B104" s="7"/>
      <c r="C104" s="7"/>
    </row>
    <row r="105" spans="1:9" ht="43.2" x14ac:dyDescent="0.25">
      <c r="A105" s="3" t="s">
        <v>1</v>
      </c>
      <c r="B105" s="3" t="s">
        <v>2</v>
      </c>
      <c r="C105" s="3" t="s">
        <v>4</v>
      </c>
      <c r="D105" s="3" t="s">
        <v>9</v>
      </c>
      <c r="E105" s="4" t="s">
        <v>5</v>
      </c>
      <c r="F105" s="3" t="s">
        <v>6</v>
      </c>
      <c r="G105" s="3" t="s">
        <v>7</v>
      </c>
      <c r="H105" s="3" t="s">
        <v>8</v>
      </c>
    </row>
    <row r="106" spans="1:9" ht="14.4" x14ac:dyDescent="0.25">
      <c r="A106" s="21" t="s">
        <v>44</v>
      </c>
      <c r="B106" s="30" t="s">
        <v>15</v>
      </c>
      <c r="C106" s="20" t="s">
        <v>107</v>
      </c>
      <c r="D106" s="22" t="s">
        <v>45</v>
      </c>
      <c r="E106" s="14">
        <v>2523162.2999999998</v>
      </c>
      <c r="F106" s="14">
        <v>2523162.2999999998</v>
      </c>
      <c r="G106" s="6"/>
      <c r="H106" s="6">
        <f t="shared" ref="H106:H108" si="10">+E106-F106+G106</f>
        <v>0</v>
      </c>
    </row>
    <row r="107" spans="1:9" ht="28.8" x14ac:dyDescent="0.25">
      <c r="A107" s="21" t="s">
        <v>44</v>
      </c>
      <c r="B107" s="30" t="s">
        <v>15</v>
      </c>
      <c r="C107" s="31" t="s">
        <v>43</v>
      </c>
      <c r="D107" s="22" t="s">
        <v>42</v>
      </c>
      <c r="E107" s="14">
        <v>4084509.72</v>
      </c>
      <c r="F107" s="14">
        <v>1276837.7000000002</v>
      </c>
      <c r="G107" s="6"/>
      <c r="H107" s="6">
        <f t="shared" si="10"/>
        <v>2807672.02</v>
      </c>
    </row>
    <row r="108" spans="1:9" ht="14.4" x14ac:dyDescent="0.25">
      <c r="A108" s="30" t="s">
        <v>44</v>
      </c>
      <c r="B108" s="30" t="s">
        <v>15</v>
      </c>
      <c r="C108" s="31" t="s">
        <v>115</v>
      </c>
      <c r="D108" s="22" t="s">
        <v>116</v>
      </c>
      <c r="E108" s="14">
        <v>0</v>
      </c>
      <c r="F108" s="14"/>
      <c r="G108" s="6">
        <v>3800000</v>
      </c>
      <c r="H108" s="6">
        <f t="shared" si="10"/>
        <v>3800000</v>
      </c>
    </row>
    <row r="109" spans="1:9" x14ac:dyDescent="0.25">
      <c r="A109" s="38"/>
      <c r="B109" s="39"/>
      <c r="C109" s="39"/>
      <c r="D109" s="40"/>
      <c r="E109" s="16">
        <f>SUM(E106:E108)</f>
        <v>6607672.0199999996</v>
      </c>
      <c r="F109" s="16">
        <f>SUM(F106:F108)</f>
        <v>3800000</v>
      </c>
      <c r="G109" s="16">
        <f>SUM(G106:G108)</f>
        <v>3800000</v>
      </c>
      <c r="H109" s="16">
        <f>SUM(H106:H108)</f>
        <v>6607672.0199999996</v>
      </c>
    </row>
    <row r="110" spans="1:9" x14ac:dyDescent="0.25">
      <c r="A110" s="41" t="s">
        <v>11</v>
      </c>
      <c r="B110" s="41"/>
      <c r="C110" s="41"/>
      <c r="D110" s="29"/>
      <c r="I110" s="15"/>
    </row>
    <row r="111" spans="1:9" ht="31.2" customHeight="1" x14ac:dyDescent="0.25">
      <c r="A111" s="37" t="s">
        <v>121</v>
      </c>
      <c r="B111" s="37"/>
      <c r="C111" s="37"/>
      <c r="D111" s="37"/>
      <c r="E111" s="37"/>
      <c r="F111" s="37"/>
      <c r="G111" s="37"/>
      <c r="H111" s="37"/>
    </row>
    <row r="112" spans="1:9" ht="6.6" customHeight="1" x14ac:dyDescent="0.25"/>
    <row r="113" spans="1:9" x14ac:dyDescent="0.25">
      <c r="A113" s="7" t="s">
        <v>124</v>
      </c>
      <c r="B113" s="7"/>
      <c r="C113" s="7"/>
    </row>
    <row r="114" spans="1:9" ht="43.2" x14ac:dyDescent="0.25">
      <c r="A114" s="3" t="s">
        <v>1</v>
      </c>
      <c r="B114" s="3" t="s">
        <v>2</v>
      </c>
      <c r="C114" s="3" t="s">
        <v>4</v>
      </c>
      <c r="D114" s="3" t="s">
        <v>9</v>
      </c>
      <c r="E114" s="4" t="s">
        <v>5</v>
      </c>
      <c r="F114" s="3" t="s">
        <v>6</v>
      </c>
      <c r="G114" s="3" t="s">
        <v>7</v>
      </c>
      <c r="H114" s="3" t="s">
        <v>8</v>
      </c>
    </row>
    <row r="115" spans="1:9" ht="28.8" x14ac:dyDescent="0.25">
      <c r="A115" s="21" t="s">
        <v>44</v>
      </c>
      <c r="B115" s="30" t="s">
        <v>111</v>
      </c>
      <c r="C115" s="31" t="s">
        <v>114</v>
      </c>
      <c r="D115" s="22" t="s">
        <v>46</v>
      </c>
      <c r="E115" s="14">
        <f>+H82</f>
        <v>2819241.38</v>
      </c>
      <c r="F115" s="14">
        <v>2819241.38</v>
      </c>
      <c r="G115" s="6"/>
      <c r="H115" s="6">
        <f t="shared" ref="H115:H116" si="11">+E115-F115+G115</f>
        <v>0</v>
      </c>
    </row>
    <row r="116" spans="1:9" ht="14.4" x14ac:dyDescent="0.25">
      <c r="A116" s="30" t="s">
        <v>44</v>
      </c>
      <c r="B116" s="30" t="s">
        <v>111</v>
      </c>
      <c r="C116" s="31" t="s">
        <v>115</v>
      </c>
      <c r="D116" s="22" t="s">
        <v>116</v>
      </c>
      <c r="E116" s="14">
        <v>0</v>
      </c>
      <c r="F116" s="14"/>
      <c r="G116" s="14">
        <v>2819241.38</v>
      </c>
      <c r="H116" s="6">
        <f t="shared" si="11"/>
        <v>2819241.38</v>
      </c>
    </row>
    <row r="117" spans="1:9" x14ac:dyDescent="0.25">
      <c r="A117" s="38"/>
      <c r="B117" s="39"/>
      <c r="C117" s="39"/>
      <c r="D117" s="40"/>
      <c r="E117" s="16">
        <f>SUM(E115:E116)</f>
        <v>2819241.38</v>
      </c>
      <c r="F117" s="16">
        <f>SUM(F115:F116)</f>
        <v>2819241.38</v>
      </c>
      <c r="G117" s="16">
        <f>SUM(G115:G116)</f>
        <v>2819241.38</v>
      </c>
      <c r="H117" s="16">
        <f>SUM(H115:H116)</f>
        <v>2819241.38</v>
      </c>
      <c r="I117" s="15"/>
    </row>
    <row r="118" spans="1:9" x14ac:dyDescent="0.25">
      <c r="A118" s="41" t="s">
        <v>11</v>
      </c>
      <c r="B118" s="41"/>
      <c r="C118" s="41"/>
      <c r="D118" s="29"/>
    </row>
    <row r="119" spans="1:9" ht="33" customHeight="1" x14ac:dyDescent="0.25">
      <c r="A119" s="37" t="s">
        <v>123</v>
      </c>
      <c r="B119" s="37"/>
      <c r="C119" s="37"/>
      <c r="D119" s="37"/>
      <c r="E119" s="37"/>
      <c r="F119" s="37"/>
      <c r="G119" s="37"/>
      <c r="H119" s="37"/>
    </row>
    <row r="120" spans="1:9" ht="7.2" customHeight="1" x14ac:dyDescent="0.25"/>
    <row r="121" spans="1:9" x14ac:dyDescent="0.25">
      <c r="A121" s="7" t="s">
        <v>132</v>
      </c>
      <c r="B121" s="7"/>
      <c r="C121" s="7"/>
    </row>
    <row r="122" spans="1:9" ht="43.2" x14ac:dyDescent="0.25">
      <c r="A122" s="3" t="s">
        <v>1</v>
      </c>
      <c r="B122" s="3" t="s">
        <v>2</v>
      </c>
      <c r="C122" s="3" t="s">
        <v>4</v>
      </c>
      <c r="D122" s="3" t="s">
        <v>9</v>
      </c>
      <c r="E122" s="4" t="s">
        <v>5</v>
      </c>
      <c r="F122" s="3" t="s">
        <v>6</v>
      </c>
      <c r="G122" s="3" t="s">
        <v>7</v>
      </c>
      <c r="H122" s="3" t="s">
        <v>8</v>
      </c>
    </row>
    <row r="123" spans="1:9" ht="14.4" x14ac:dyDescent="0.25">
      <c r="A123" s="30" t="s">
        <v>3</v>
      </c>
      <c r="B123" s="30" t="s">
        <v>3</v>
      </c>
      <c r="C123" s="20" t="s">
        <v>107</v>
      </c>
      <c r="D123" s="22" t="s">
        <v>45</v>
      </c>
      <c r="E123" s="14">
        <v>11724124.189999999</v>
      </c>
      <c r="F123" s="14">
        <v>11724124.189999999</v>
      </c>
      <c r="G123" s="6"/>
      <c r="H123" s="6">
        <f t="shared" ref="H123:H126" si="12">+E123-F123+G123</f>
        <v>0</v>
      </c>
    </row>
    <row r="124" spans="1:9" ht="14.4" x14ac:dyDescent="0.25">
      <c r="A124" s="30" t="s">
        <v>3</v>
      </c>
      <c r="B124" s="30" t="s">
        <v>3</v>
      </c>
      <c r="C124" s="31" t="s">
        <v>126</v>
      </c>
      <c r="D124" s="22" t="s">
        <v>125</v>
      </c>
      <c r="E124" s="14">
        <v>0</v>
      </c>
      <c r="F124" s="14"/>
      <c r="G124" s="6">
        <v>7500000</v>
      </c>
      <c r="H124" s="6">
        <f t="shared" si="12"/>
        <v>7500000</v>
      </c>
    </row>
    <row r="125" spans="1:9" ht="14.4" x14ac:dyDescent="0.25">
      <c r="A125" s="30" t="s">
        <v>3</v>
      </c>
      <c r="B125" s="30" t="s">
        <v>15</v>
      </c>
      <c r="C125" s="31" t="s">
        <v>129</v>
      </c>
      <c r="D125" s="22" t="s">
        <v>127</v>
      </c>
      <c r="E125" s="14"/>
      <c r="F125" s="14"/>
      <c r="G125" s="32">
        <f>2227124.19-3000</f>
        <v>2224124.19</v>
      </c>
      <c r="H125" s="6">
        <f t="shared" si="12"/>
        <v>2224124.19</v>
      </c>
    </row>
    <row r="126" spans="1:9" ht="14.4" x14ac:dyDescent="0.25">
      <c r="A126" s="30" t="s">
        <v>3</v>
      </c>
      <c r="B126" s="30" t="s">
        <v>3</v>
      </c>
      <c r="C126" s="31" t="s">
        <v>130</v>
      </c>
      <c r="D126" s="22" t="s">
        <v>128</v>
      </c>
      <c r="E126" s="14"/>
      <c r="F126" s="14"/>
      <c r="G126" s="32">
        <v>2000000</v>
      </c>
      <c r="H126" s="6">
        <f t="shared" si="12"/>
        <v>2000000</v>
      </c>
    </row>
    <row r="127" spans="1:9" x14ac:dyDescent="0.25">
      <c r="A127" s="38"/>
      <c r="B127" s="39"/>
      <c r="C127" s="39"/>
      <c r="D127" s="40"/>
      <c r="E127" s="16">
        <f>SUM(E123:E126)</f>
        <v>11724124.189999999</v>
      </c>
      <c r="F127" s="16">
        <f>SUM(F123:F126)</f>
        <v>11724124.189999999</v>
      </c>
      <c r="G127" s="16">
        <f>SUM(G123:G126)</f>
        <v>11724124.189999999</v>
      </c>
      <c r="H127" s="16">
        <f>SUM(H123:H126)</f>
        <v>11724124.189999999</v>
      </c>
      <c r="I127" s="15"/>
    </row>
    <row r="128" spans="1:9" x14ac:dyDescent="0.25">
      <c r="A128" s="41" t="s">
        <v>11</v>
      </c>
      <c r="B128" s="41"/>
      <c r="C128" s="41"/>
      <c r="D128" s="29"/>
    </row>
    <row r="129" spans="1:8" ht="110.4" customHeight="1" x14ac:dyDescent="0.25">
      <c r="A129" s="37" t="s">
        <v>131</v>
      </c>
      <c r="B129" s="37"/>
      <c r="C129" s="37"/>
      <c r="D129" s="37"/>
      <c r="E129" s="37"/>
      <c r="F129" s="37"/>
      <c r="G129" s="37"/>
      <c r="H129" s="37"/>
    </row>
    <row r="130" spans="1:8" x14ac:dyDescent="0.25">
      <c r="A130" s="35" t="s">
        <v>133</v>
      </c>
      <c r="B130" s="35"/>
      <c r="C130" s="7"/>
    </row>
    <row r="131" spans="1:8" ht="43.2" x14ac:dyDescent="0.25">
      <c r="A131" s="3" t="s">
        <v>1</v>
      </c>
      <c r="B131" s="3" t="s">
        <v>2</v>
      </c>
      <c r="C131" s="3" t="s">
        <v>4</v>
      </c>
      <c r="D131" s="3" t="s">
        <v>9</v>
      </c>
      <c r="E131" s="4" t="s">
        <v>5</v>
      </c>
      <c r="F131" s="3" t="s">
        <v>6</v>
      </c>
      <c r="G131" s="3" t="s">
        <v>7</v>
      </c>
      <c r="H131" s="3" t="s">
        <v>8</v>
      </c>
    </row>
    <row r="132" spans="1:8" ht="43.2" x14ac:dyDescent="0.25">
      <c r="A132" s="30" t="s">
        <v>15</v>
      </c>
      <c r="B132" s="30" t="s">
        <v>135</v>
      </c>
      <c r="C132" s="20" t="s">
        <v>136</v>
      </c>
      <c r="D132" s="22" t="s">
        <v>134</v>
      </c>
      <c r="E132" s="14">
        <v>40000000</v>
      </c>
      <c r="F132" s="14">
        <v>22000000</v>
      </c>
      <c r="G132" s="6"/>
      <c r="H132" s="6">
        <f t="shared" ref="H132:H134" si="13">+E132-F132+G132</f>
        <v>18000000</v>
      </c>
    </row>
    <row r="133" spans="1:8" ht="28.8" x14ac:dyDescent="0.25">
      <c r="A133" s="30" t="s">
        <v>15</v>
      </c>
      <c r="B133" s="30" t="s">
        <v>151</v>
      </c>
      <c r="C133" s="31" t="s">
        <v>136</v>
      </c>
      <c r="D133" s="22" t="s">
        <v>137</v>
      </c>
      <c r="E133" s="14">
        <v>0</v>
      </c>
      <c r="F133" s="14"/>
      <c r="G133" s="6">
        <v>17000000</v>
      </c>
      <c r="H133" s="6">
        <f t="shared" si="13"/>
        <v>17000000</v>
      </c>
    </row>
    <row r="134" spans="1:8" ht="14.4" x14ac:dyDescent="0.25">
      <c r="A134" s="30" t="s">
        <v>44</v>
      </c>
      <c r="B134" s="30" t="s">
        <v>15</v>
      </c>
      <c r="C134" s="36" t="s">
        <v>61</v>
      </c>
      <c r="D134" s="22" t="s">
        <v>64</v>
      </c>
      <c r="E134" s="14">
        <v>34000000</v>
      </c>
      <c r="F134" s="14"/>
      <c r="G134" s="32">
        <v>5000000</v>
      </c>
      <c r="H134" s="6">
        <f t="shared" si="13"/>
        <v>39000000</v>
      </c>
    </row>
    <row r="135" spans="1:8" x14ac:dyDescent="0.25">
      <c r="A135" s="38"/>
      <c r="B135" s="39"/>
      <c r="C135" s="39"/>
      <c r="D135" s="40"/>
      <c r="E135" s="16">
        <f>SUM(E132:E134)</f>
        <v>74000000</v>
      </c>
      <c r="F135" s="16">
        <f>SUM(F132:F134)</f>
        <v>22000000</v>
      </c>
      <c r="G135" s="16">
        <f>SUM(G132:G134)</f>
        <v>22000000</v>
      </c>
      <c r="H135" s="16">
        <f>SUM(H132:H134)</f>
        <v>74000000</v>
      </c>
    </row>
    <row r="136" spans="1:8" x14ac:dyDescent="0.25">
      <c r="A136" s="41" t="s">
        <v>11</v>
      </c>
      <c r="B136" s="41"/>
      <c r="C136" s="41"/>
      <c r="D136" s="33"/>
    </row>
    <row r="137" spans="1:8" ht="54.6" customHeight="1" x14ac:dyDescent="0.25">
      <c r="A137" s="37" t="s">
        <v>138</v>
      </c>
      <c r="B137" s="37"/>
      <c r="C137" s="37"/>
      <c r="D137" s="37"/>
      <c r="E137" s="37"/>
      <c r="F137" s="37"/>
      <c r="G137" s="37"/>
      <c r="H137" s="37"/>
    </row>
    <row r="138" spans="1:8" x14ac:dyDescent="0.25">
      <c r="A138" s="35" t="s">
        <v>142</v>
      </c>
      <c r="B138" s="35"/>
      <c r="C138" s="7"/>
    </row>
    <row r="139" spans="1:8" ht="43.2" x14ac:dyDescent="0.25">
      <c r="A139" s="3" t="s">
        <v>1</v>
      </c>
      <c r="B139" s="3" t="s">
        <v>2</v>
      </c>
      <c r="C139" s="3" t="s">
        <v>4</v>
      </c>
      <c r="D139" s="3" t="s">
        <v>9</v>
      </c>
      <c r="E139" s="4" t="s">
        <v>5</v>
      </c>
      <c r="F139" s="3" t="s">
        <v>6</v>
      </c>
      <c r="G139" s="3" t="s">
        <v>7</v>
      </c>
      <c r="H139" s="3" t="s">
        <v>8</v>
      </c>
    </row>
    <row r="140" spans="1:8" ht="43.2" x14ac:dyDescent="0.25">
      <c r="A140" s="30" t="s">
        <v>15</v>
      </c>
      <c r="B140" s="30" t="s">
        <v>135</v>
      </c>
      <c r="C140" s="20" t="s">
        <v>136</v>
      </c>
      <c r="D140" s="22" t="s">
        <v>134</v>
      </c>
      <c r="E140" s="14">
        <f>+H132</f>
        <v>18000000</v>
      </c>
      <c r="F140" s="14">
        <v>18000000</v>
      </c>
      <c r="G140" s="6"/>
      <c r="H140" s="6">
        <f t="shared" ref="H140:H143" si="14">+E140-F140+G140</f>
        <v>0</v>
      </c>
    </row>
    <row r="141" spans="1:8" ht="14.4" x14ac:dyDescent="0.25">
      <c r="A141" s="30" t="s">
        <v>44</v>
      </c>
      <c r="B141" s="30" t="s">
        <v>140</v>
      </c>
      <c r="C141" s="20" t="s">
        <v>107</v>
      </c>
      <c r="D141" s="22" t="s">
        <v>45</v>
      </c>
      <c r="E141" s="14">
        <v>3576222.06</v>
      </c>
      <c r="F141" s="14">
        <v>3000000</v>
      </c>
      <c r="G141" s="6"/>
      <c r="H141" s="6">
        <f t="shared" si="14"/>
        <v>576222.06000000006</v>
      </c>
    </row>
    <row r="142" spans="1:8" ht="28.8" x14ac:dyDescent="0.25">
      <c r="A142" s="30" t="s">
        <v>44</v>
      </c>
      <c r="B142" s="30" t="s">
        <v>152</v>
      </c>
      <c r="C142" s="31" t="s">
        <v>100</v>
      </c>
      <c r="D142" s="22" t="s">
        <v>139</v>
      </c>
      <c r="E142" s="14">
        <v>0</v>
      </c>
      <c r="F142" s="14"/>
      <c r="G142" s="6">
        <v>21000000</v>
      </c>
      <c r="H142" s="6">
        <f t="shared" si="14"/>
        <v>21000000</v>
      </c>
    </row>
    <row r="143" spans="1:8" ht="14.4" x14ac:dyDescent="0.25">
      <c r="A143" s="30"/>
      <c r="B143" s="30"/>
      <c r="C143" s="36"/>
      <c r="D143" s="22"/>
      <c r="E143" s="14"/>
      <c r="F143" s="14"/>
      <c r="G143" s="32"/>
      <c r="H143" s="6">
        <f t="shared" si="14"/>
        <v>0</v>
      </c>
    </row>
    <row r="144" spans="1:8" x14ac:dyDescent="0.25">
      <c r="A144" s="38"/>
      <c r="B144" s="39"/>
      <c r="C144" s="39"/>
      <c r="D144" s="40"/>
      <c r="E144" s="16">
        <f>SUM(E140:E143)</f>
        <v>21576222.059999999</v>
      </c>
      <c r="F144" s="16">
        <f>SUM(F140:F143)</f>
        <v>21000000</v>
      </c>
      <c r="G144" s="16">
        <f>SUM(G140:G143)</f>
        <v>21000000</v>
      </c>
      <c r="H144" s="16">
        <f>SUM(H140:H143)</f>
        <v>21576222.059999999</v>
      </c>
    </row>
    <row r="145" spans="1:8" x14ac:dyDescent="0.25">
      <c r="A145" s="41" t="s">
        <v>11</v>
      </c>
      <c r="B145" s="41"/>
      <c r="C145" s="41"/>
      <c r="D145" s="33"/>
    </row>
    <row r="146" spans="1:8" ht="34.799999999999997" customHeight="1" x14ac:dyDescent="0.25">
      <c r="A146" s="37" t="s">
        <v>141</v>
      </c>
      <c r="B146" s="37"/>
      <c r="C146" s="37"/>
      <c r="D146" s="37"/>
      <c r="E146" s="37"/>
      <c r="F146" s="37"/>
      <c r="G146" s="37"/>
      <c r="H146" s="37"/>
    </row>
    <row r="148" spans="1:8" x14ac:dyDescent="0.25">
      <c r="A148" s="35" t="s">
        <v>143</v>
      </c>
      <c r="B148" s="35"/>
      <c r="C148" s="7"/>
    </row>
    <row r="149" spans="1:8" ht="43.2" x14ac:dyDescent="0.25">
      <c r="A149" s="3" t="s">
        <v>1</v>
      </c>
      <c r="B149" s="3" t="s">
        <v>2</v>
      </c>
      <c r="C149" s="3" t="s">
        <v>4</v>
      </c>
      <c r="D149" s="3" t="s">
        <v>9</v>
      </c>
      <c r="E149" s="4" t="s">
        <v>5</v>
      </c>
      <c r="F149" s="3" t="s">
        <v>6</v>
      </c>
      <c r="G149" s="3" t="s">
        <v>7</v>
      </c>
      <c r="H149" s="3" t="s">
        <v>8</v>
      </c>
    </row>
    <row r="150" spans="1:8" ht="28.8" x14ac:dyDescent="0.25">
      <c r="A150" s="30" t="s">
        <v>44</v>
      </c>
      <c r="B150" s="30" t="s">
        <v>15</v>
      </c>
      <c r="C150" s="20" t="s">
        <v>108</v>
      </c>
      <c r="D150" s="22" t="s">
        <v>109</v>
      </c>
      <c r="E150" s="14">
        <v>350000</v>
      </c>
      <c r="F150" s="14">
        <v>300000</v>
      </c>
      <c r="G150" s="6"/>
      <c r="H150" s="6">
        <f t="shared" ref="H150:H151" si="15">+E150-F150+G150</f>
        <v>50000</v>
      </c>
    </row>
    <row r="151" spans="1:8" ht="14.4" x14ac:dyDescent="0.25">
      <c r="A151" s="30" t="s">
        <v>15</v>
      </c>
      <c r="B151" s="30" t="s">
        <v>144</v>
      </c>
      <c r="C151" s="20" t="s">
        <v>100</v>
      </c>
      <c r="D151" s="22" t="s">
        <v>145</v>
      </c>
      <c r="E151" s="14">
        <v>0</v>
      </c>
      <c r="F151" s="14"/>
      <c r="G151" s="6">
        <v>300000</v>
      </c>
      <c r="H151" s="6">
        <f t="shared" si="15"/>
        <v>300000</v>
      </c>
    </row>
    <row r="152" spans="1:8" x14ac:dyDescent="0.25">
      <c r="A152" s="38"/>
      <c r="B152" s="39"/>
      <c r="C152" s="39"/>
      <c r="D152" s="40"/>
      <c r="E152" s="16">
        <f>SUM(E150:E151)</f>
        <v>350000</v>
      </c>
      <c r="F152" s="16">
        <f>SUM(F150:F151)</f>
        <v>300000</v>
      </c>
      <c r="G152" s="16">
        <f>SUM(G150:G151)</f>
        <v>300000</v>
      </c>
      <c r="H152" s="16">
        <f>SUM(H150:H151)</f>
        <v>350000</v>
      </c>
    </row>
    <row r="153" spans="1:8" x14ac:dyDescent="0.25">
      <c r="A153" s="41" t="s">
        <v>11</v>
      </c>
      <c r="B153" s="41"/>
      <c r="C153" s="41"/>
      <c r="D153" s="33"/>
    </row>
    <row r="154" spans="1:8" ht="31.8" customHeight="1" x14ac:dyDescent="0.25">
      <c r="A154" s="37" t="s">
        <v>146</v>
      </c>
      <c r="B154" s="37"/>
      <c r="C154" s="37"/>
      <c r="D154" s="37"/>
      <c r="E154" s="37"/>
      <c r="F154" s="37"/>
      <c r="G154" s="37"/>
      <c r="H154" s="37"/>
    </row>
    <row r="156" spans="1:8" x14ac:dyDescent="0.25">
      <c r="A156" s="35" t="s">
        <v>147</v>
      </c>
      <c r="B156" s="35"/>
      <c r="C156" s="7"/>
    </row>
    <row r="157" spans="1:8" ht="43.2" x14ac:dyDescent="0.25">
      <c r="A157" s="3" t="s">
        <v>1</v>
      </c>
      <c r="B157" s="3" t="s">
        <v>2</v>
      </c>
      <c r="C157" s="3" t="s">
        <v>4</v>
      </c>
      <c r="D157" s="3" t="s">
        <v>9</v>
      </c>
      <c r="E157" s="4" t="s">
        <v>5</v>
      </c>
      <c r="F157" s="3" t="s">
        <v>6</v>
      </c>
      <c r="G157" s="3" t="s">
        <v>7</v>
      </c>
      <c r="H157" s="3" t="s">
        <v>8</v>
      </c>
    </row>
    <row r="158" spans="1:8" ht="14.4" x14ac:dyDescent="0.25">
      <c r="A158" s="30" t="s">
        <v>44</v>
      </c>
      <c r="B158" s="30" t="s">
        <v>140</v>
      </c>
      <c r="C158" s="20" t="s">
        <v>107</v>
      </c>
      <c r="D158" s="22" t="s">
        <v>45</v>
      </c>
      <c r="E158" s="14">
        <f>+H141</f>
        <v>576222.06000000006</v>
      </c>
      <c r="F158" s="14">
        <f>+E158</f>
        <v>576222.06000000006</v>
      </c>
      <c r="G158" s="6"/>
      <c r="H158" s="6">
        <f t="shared" ref="H158:H161" si="16">+E158-F158+G158</f>
        <v>0</v>
      </c>
    </row>
    <row r="159" spans="1:8" ht="28.8" x14ac:dyDescent="0.25">
      <c r="A159" s="30" t="s">
        <v>44</v>
      </c>
      <c r="B159" s="30" t="s">
        <v>140</v>
      </c>
      <c r="C159" s="20" t="s">
        <v>43</v>
      </c>
      <c r="D159" s="22" t="s">
        <v>42</v>
      </c>
      <c r="E159" s="14">
        <v>3093183.78</v>
      </c>
      <c r="F159" s="14">
        <v>3093183.78</v>
      </c>
      <c r="G159" s="6"/>
      <c r="H159" s="6">
        <f t="shared" si="16"/>
        <v>0</v>
      </c>
    </row>
    <row r="160" spans="1:8" ht="28.8" x14ac:dyDescent="0.25">
      <c r="A160" s="21" t="s">
        <v>15</v>
      </c>
      <c r="B160" s="21" t="s">
        <v>102</v>
      </c>
      <c r="C160" s="20" t="s">
        <v>43</v>
      </c>
      <c r="D160" s="22" t="s">
        <v>42</v>
      </c>
      <c r="E160" s="14">
        <f>+H53</f>
        <v>653618.86000000034</v>
      </c>
      <c r="F160" s="14">
        <f>+E160</f>
        <v>653618.86000000034</v>
      </c>
      <c r="G160" s="6"/>
      <c r="H160" s="6">
        <f t="shared" si="16"/>
        <v>0</v>
      </c>
    </row>
    <row r="161" spans="1:8" ht="36" customHeight="1" x14ac:dyDescent="0.25">
      <c r="A161" s="30" t="s">
        <v>44</v>
      </c>
      <c r="B161" s="30" t="s">
        <v>56</v>
      </c>
      <c r="C161" s="20" t="s">
        <v>85</v>
      </c>
      <c r="D161" s="22" t="s">
        <v>149</v>
      </c>
      <c r="E161" s="14">
        <v>0</v>
      </c>
      <c r="F161" s="14"/>
      <c r="G161" s="6">
        <v>4323024.7</v>
      </c>
      <c r="H161" s="6">
        <f t="shared" si="16"/>
        <v>4323024.7</v>
      </c>
    </row>
    <row r="162" spans="1:8" x14ac:dyDescent="0.25">
      <c r="A162" s="38"/>
      <c r="B162" s="39"/>
      <c r="C162" s="39"/>
      <c r="D162" s="40"/>
      <c r="E162" s="16">
        <f>SUM(E158:E161)</f>
        <v>4323024.7</v>
      </c>
      <c r="F162" s="16">
        <f>SUM(F158:F161)</f>
        <v>4323024.7</v>
      </c>
      <c r="G162" s="16">
        <f>SUM(G158:G161)</f>
        <v>4323024.7</v>
      </c>
      <c r="H162" s="16">
        <f>SUM(H158:H161)</f>
        <v>4323024.7</v>
      </c>
    </row>
    <row r="163" spans="1:8" x14ac:dyDescent="0.25">
      <c r="A163" s="41" t="s">
        <v>11</v>
      </c>
      <c r="B163" s="41"/>
      <c r="C163" s="41"/>
      <c r="D163" s="34"/>
    </row>
    <row r="164" spans="1:8" ht="51.6" customHeight="1" x14ac:dyDescent="0.25">
      <c r="A164" s="37" t="s">
        <v>148</v>
      </c>
      <c r="B164" s="37"/>
      <c r="C164" s="37"/>
      <c r="D164" s="37"/>
      <c r="E164" s="37"/>
      <c r="F164" s="37"/>
      <c r="G164" s="37"/>
      <c r="H164" s="37"/>
    </row>
    <row r="167" spans="1:8" x14ac:dyDescent="0.25">
      <c r="G167" s="15">
        <f>+G14+G28+G44+G57+G65+G75+G85+G94+G101+G109+G117+G127+G135+G144+G152+G162</f>
        <v>94486972.829999998</v>
      </c>
    </row>
  </sheetData>
  <mergeCells count="53">
    <mergeCell ref="A162:D162"/>
    <mergeCell ref="A163:C163"/>
    <mergeCell ref="A164:H164"/>
    <mergeCell ref="A77:H77"/>
    <mergeCell ref="A85:D85"/>
    <mergeCell ref="A86:C86"/>
    <mergeCell ref="A87:H87"/>
    <mergeCell ref="A94:D94"/>
    <mergeCell ref="A95:C95"/>
    <mergeCell ref="A96:H96"/>
    <mergeCell ref="A101:D101"/>
    <mergeCell ref="A102:C102"/>
    <mergeCell ref="A103:H103"/>
    <mergeCell ref="A109:D109"/>
    <mergeCell ref="A110:C110"/>
    <mergeCell ref="A111:H111"/>
    <mergeCell ref="A65:D65"/>
    <mergeCell ref="A66:C66"/>
    <mergeCell ref="A67:H67"/>
    <mergeCell ref="A75:D75"/>
    <mergeCell ref="A76:C76"/>
    <mergeCell ref="A47:H47"/>
    <mergeCell ref="A57:D57"/>
    <mergeCell ref="A58:C58"/>
    <mergeCell ref="A59:H59"/>
    <mergeCell ref="A28:D28"/>
    <mergeCell ref="A30:C30"/>
    <mergeCell ref="A31:H31"/>
    <mergeCell ref="A44:D44"/>
    <mergeCell ref="A46:C46"/>
    <mergeCell ref="A17:H17"/>
    <mergeCell ref="A14:D14"/>
    <mergeCell ref="A3:H3"/>
    <mergeCell ref="A1:H1"/>
    <mergeCell ref="A2:H2"/>
    <mergeCell ref="A4:H4"/>
    <mergeCell ref="A5:H5"/>
    <mergeCell ref="A16:C16"/>
    <mergeCell ref="A117:D117"/>
    <mergeCell ref="A118:C118"/>
    <mergeCell ref="A119:H119"/>
    <mergeCell ref="A127:D127"/>
    <mergeCell ref="A128:C128"/>
    <mergeCell ref="A129:H129"/>
    <mergeCell ref="A146:H146"/>
    <mergeCell ref="A152:D152"/>
    <mergeCell ref="A153:C153"/>
    <mergeCell ref="A154:H154"/>
    <mergeCell ref="A135:D135"/>
    <mergeCell ref="A136:C136"/>
    <mergeCell ref="A137:H137"/>
    <mergeCell ref="A144:D144"/>
    <mergeCell ref="A145:C145"/>
  </mergeCells>
  <phoneticPr fontId="2" type="noConversion"/>
  <printOptions horizontalCentered="1"/>
  <pageMargins left="0.5" right="0.5" top="0.5" bottom="0.5" header="0.31496062992126" footer="0.31496062992126"/>
  <pageSetup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workbookViewId="0">
      <selection activeCell="K4" sqref="K4"/>
    </sheetView>
  </sheetViews>
  <sheetFormatPr baseColWidth="10" defaultRowHeight="13.8" x14ac:dyDescent="0.25"/>
  <cols>
    <col min="4" max="4" width="29.796875" customWidth="1"/>
    <col min="5" max="5" width="13.19921875" customWidth="1"/>
    <col min="6" max="6" width="11.3984375" bestFit="1" customWidth="1"/>
    <col min="7" max="7" width="12.3984375" bestFit="1" customWidth="1"/>
    <col min="8" max="8" width="13.3984375" customWidth="1"/>
  </cols>
  <sheetData>
    <row r="1" spans="1:8" x14ac:dyDescent="0.25">
      <c r="A1" s="7" t="s">
        <v>25</v>
      </c>
      <c r="B1" s="7"/>
      <c r="C1" s="7"/>
      <c r="D1" s="1"/>
      <c r="E1" s="1"/>
      <c r="F1" s="1"/>
      <c r="G1" s="1"/>
      <c r="H1" s="1"/>
    </row>
    <row r="2" spans="1:8" ht="57.6" x14ac:dyDescent="0.25">
      <c r="A2" s="3" t="s">
        <v>1</v>
      </c>
      <c r="B2" s="3" t="s">
        <v>2</v>
      </c>
      <c r="C2" s="3" t="s">
        <v>4</v>
      </c>
      <c r="D2" s="3" t="s">
        <v>9</v>
      </c>
      <c r="E2" s="4" t="s">
        <v>5</v>
      </c>
      <c r="F2" s="3" t="s">
        <v>6</v>
      </c>
      <c r="G2" s="3" t="s">
        <v>7</v>
      </c>
      <c r="H2" s="3" t="s">
        <v>8</v>
      </c>
    </row>
    <row r="3" spans="1:8" x14ac:dyDescent="0.25">
      <c r="A3" s="11" t="s">
        <v>3</v>
      </c>
      <c r="B3" s="12" t="s">
        <v>3</v>
      </c>
      <c r="C3" s="8" t="s">
        <v>19</v>
      </c>
      <c r="D3" s="17" t="s">
        <v>20</v>
      </c>
      <c r="E3" s="18">
        <v>83916393</v>
      </c>
      <c r="F3" s="16">
        <v>9137100</v>
      </c>
      <c r="G3" s="6"/>
      <c r="H3" s="6">
        <f>+E3-F3+G3</f>
        <v>74779293</v>
      </c>
    </row>
    <row r="4" spans="1:8" x14ac:dyDescent="0.25">
      <c r="A4" s="11" t="s">
        <v>3</v>
      </c>
      <c r="B4" s="12" t="s">
        <v>3</v>
      </c>
      <c r="C4" s="8" t="s">
        <v>21</v>
      </c>
      <c r="D4" s="17" t="s">
        <v>18</v>
      </c>
      <c r="E4" s="18">
        <v>69098798.349999994</v>
      </c>
      <c r="F4" s="18"/>
      <c r="G4" s="18">
        <v>8244000</v>
      </c>
      <c r="H4" s="6">
        <f t="shared" ref="H4:H5" si="0">+E4-F4+G4</f>
        <v>77342798.349999994</v>
      </c>
    </row>
    <row r="5" spans="1:8" ht="25.8" customHeight="1" x14ac:dyDescent="0.25">
      <c r="A5" s="11" t="s">
        <v>3</v>
      </c>
      <c r="B5" s="12" t="s">
        <v>3</v>
      </c>
      <c r="C5" s="8" t="s">
        <v>23</v>
      </c>
      <c r="D5" s="17" t="s">
        <v>22</v>
      </c>
      <c r="E5" s="18">
        <v>108420881.34</v>
      </c>
      <c r="F5" s="18"/>
      <c r="G5" s="6">
        <v>893100</v>
      </c>
      <c r="H5" s="6">
        <f t="shared" si="0"/>
        <v>109313981.34</v>
      </c>
    </row>
    <row r="6" spans="1:8" x14ac:dyDescent="0.25">
      <c r="A6" s="38"/>
      <c r="B6" s="39"/>
      <c r="C6" s="39"/>
      <c r="D6" s="40"/>
      <c r="E6" s="16">
        <f>SUM(E3:E5)</f>
        <v>261436072.69</v>
      </c>
      <c r="F6" s="16">
        <f>SUM(F3:F5)</f>
        <v>9137100</v>
      </c>
      <c r="G6" s="16">
        <f>SUM(G3:G5)</f>
        <v>9137100</v>
      </c>
      <c r="H6" s="16">
        <f>SUM(H3:H5)</f>
        <v>261436072.69</v>
      </c>
    </row>
    <row r="7" spans="1:8" x14ac:dyDescent="0.25">
      <c r="A7" s="1"/>
      <c r="B7" s="1"/>
      <c r="C7" s="1"/>
      <c r="D7" s="1"/>
      <c r="E7" s="1"/>
      <c r="F7" s="1"/>
      <c r="G7" s="1"/>
      <c r="H7" s="1"/>
    </row>
    <row r="8" spans="1:8" x14ac:dyDescent="0.25">
      <c r="A8" s="41" t="s">
        <v>11</v>
      </c>
      <c r="B8" s="41"/>
      <c r="C8" s="41"/>
      <c r="D8" s="19"/>
      <c r="E8" s="1"/>
      <c r="F8" s="1"/>
      <c r="G8" s="1"/>
      <c r="H8" s="1"/>
    </row>
    <row r="9" spans="1:8" ht="106.8" customHeight="1" x14ac:dyDescent="0.25">
      <c r="A9" s="37" t="s">
        <v>24</v>
      </c>
      <c r="B9" s="37"/>
      <c r="C9" s="37"/>
      <c r="D9" s="37"/>
      <c r="E9" s="37"/>
      <c r="F9" s="37"/>
      <c r="G9" s="37"/>
      <c r="H9" s="37"/>
    </row>
    <row r="12" spans="1:8" x14ac:dyDescent="0.25">
      <c r="A12" s="7" t="s">
        <v>40</v>
      </c>
      <c r="B12" s="7"/>
      <c r="C12" s="7"/>
      <c r="D12" s="1"/>
      <c r="E12" s="1"/>
      <c r="F12" s="1"/>
      <c r="G12" s="1"/>
      <c r="H12" s="1"/>
    </row>
    <row r="13" spans="1:8" ht="57.6" x14ac:dyDescent="0.25">
      <c r="A13" s="3" t="s">
        <v>1</v>
      </c>
      <c r="B13" s="3" t="s">
        <v>2</v>
      </c>
      <c r="C13" s="3" t="s">
        <v>4</v>
      </c>
      <c r="D13" s="3" t="s">
        <v>9</v>
      </c>
      <c r="E13" s="4" t="s">
        <v>5</v>
      </c>
      <c r="F13" s="3" t="s">
        <v>6</v>
      </c>
      <c r="G13" s="3" t="s">
        <v>7</v>
      </c>
      <c r="H13" s="3" t="s">
        <v>8</v>
      </c>
    </row>
    <row r="14" spans="1:8" ht="57.6" customHeight="1" x14ac:dyDescent="0.25">
      <c r="A14" s="20" t="s">
        <v>26</v>
      </c>
      <c r="B14" s="21" t="s">
        <v>3</v>
      </c>
      <c r="C14" s="20" t="s">
        <v>27</v>
      </c>
      <c r="D14" s="22" t="s">
        <v>33</v>
      </c>
      <c r="E14" s="18">
        <v>4861882.82</v>
      </c>
      <c r="F14" s="18"/>
      <c r="G14" s="18">
        <v>7194163.5399999991</v>
      </c>
      <c r="H14" s="23">
        <f>+E14-F14+G14</f>
        <v>12056046.359999999</v>
      </c>
    </row>
    <row r="15" spans="1:8" ht="14.4" x14ac:dyDescent="0.25">
      <c r="A15" s="20" t="s">
        <v>26</v>
      </c>
      <c r="B15" s="21" t="s">
        <v>3</v>
      </c>
      <c r="C15" s="20" t="s">
        <v>28</v>
      </c>
      <c r="D15" s="22" t="s">
        <v>34</v>
      </c>
      <c r="E15" s="18">
        <v>15463189.359999999</v>
      </c>
      <c r="F15" s="18">
        <v>14811513.18</v>
      </c>
      <c r="G15" s="18"/>
      <c r="H15" s="23">
        <f t="shared" ref="H15:H25" si="1">+E15-F15+G15</f>
        <v>651676.1799999997</v>
      </c>
    </row>
    <row r="16" spans="1:8" ht="14.4" x14ac:dyDescent="0.25">
      <c r="A16" s="20" t="s">
        <v>26</v>
      </c>
      <c r="B16" s="21" t="s">
        <v>3</v>
      </c>
      <c r="C16" s="20" t="s">
        <v>29</v>
      </c>
      <c r="D16" s="22" t="s">
        <v>35</v>
      </c>
      <c r="E16" s="18">
        <v>144518.18</v>
      </c>
      <c r="F16" s="18"/>
      <c r="G16" s="18">
        <v>8040535.7300000004</v>
      </c>
      <c r="H16" s="23">
        <f t="shared" si="1"/>
        <v>8185053.9100000001</v>
      </c>
    </row>
    <row r="17" spans="1:8" ht="28.8" x14ac:dyDescent="0.25">
      <c r="A17" s="20" t="s">
        <v>26</v>
      </c>
      <c r="B17" s="21" t="s">
        <v>3</v>
      </c>
      <c r="C17" s="20" t="s">
        <v>30</v>
      </c>
      <c r="D17" s="22" t="s">
        <v>36</v>
      </c>
      <c r="E17" s="18">
        <v>6376309.9100000001</v>
      </c>
      <c r="F17" s="18">
        <f>1298076.82+2510598</f>
        <v>3808674.8200000003</v>
      </c>
      <c r="G17" s="18"/>
      <c r="H17" s="23">
        <f t="shared" si="1"/>
        <v>2567635.09</v>
      </c>
    </row>
    <row r="18" spans="1:8" ht="28.8" x14ac:dyDescent="0.25">
      <c r="A18" s="20" t="s">
        <v>26</v>
      </c>
      <c r="B18" s="21" t="s">
        <v>3</v>
      </c>
      <c r="C18" s="20" t="s">
        <v>31</v>
      </c>
      <c r="D18" s="22" t="s">
        <v>37</v>
      </c>
      <c r="E18" s="18">
        <v>4494150.09</v>
      </c>
      <c r="F18" s="18">
        <v>2539116.5499999998</v>
      </c>
      <c r="G18" s="18"/>
      <c r="H18" s="23">
        <f t="shared" si="1"/>
        <v>1955033.54</v>
      </c>
    </row>
    <row r="19" spans="1:8" ht="28.8" x14ac:dyDescent="0.25">
      <c r="A19" s="20" t="s">
        <v>26</v>
      </c>
      <c r="B19" s="21" t="s">
        <v>3</v>
      </c>
      <c r="C19" s="20" t="s">
        <v>32</v>
      </c>
      <c r="D19" s="22" t="s">
        <v>38</v>
      </c>
      <c r="E19" s="18">
        <v>1243416.1399999999</v>
      </c>
      <c r="F19" s="18"/>
      <c r="G19" s="18">
        <v>5924605.2800000003</v>
      </c>
      <c r="H19" s="23">
        <f t="shared" si="1"/>
        <v>7168021.4199999999</v>
      </c>
    </row>
    <row r="20" spans="1:8" ht="28.8" x14ac:dyDescent="0.25">
      <c r="A20" s="20" t="s">
        <v>26</v>
      </c>
      <c r="B20" s="21" t="s">
        <v>15</v>
      </c>
      <c r="C20" s="20" t="s">
        <v>27</v>
      </c>
      <c r="D20" s="22" t="s">
        <v>33</v>
      </c>
      <c r="E20" s="18">
        <v>8445267.9900000002</v>
      </c>
      <c r="F20" s="18"/>
      <c r="G20" s="18">
        <v>11296879.089999998</v>
      </c>
      <c r="H20" s="23">
        <f t="shared" si="1"/>
        <v>19742147.079999998</v>
      </c>
    </row>
    <row r="21" spans="1:8" ht="14.4" x14ac:dyDescent="0.25">
      <c r="A21" s="20" t="s">
        <v>26</v>
      </c>
      <c r="B21" s="21" t="s">
        <v>15</v>
      </c>
      <c r="C21" s="20" t="s">
        <v>28</v>
      </c>
      <c r="D21" s="22" t="s">
        <v>34</v>
      </c>
      <c r="E21" s="18">
        <v>24325423.079999998</v>
      </c>
      <c r="F21" s="18">
        <v>23258280.479999997</v>
      </c>
      <c r="G21" s="18"/>
      <c r="H21" s="23">
        <f t="shared" si="1"/>
        <v>1067142.6000000015</v>
      </c>
    </row>
    <row r="22" spans="1:8" ht="14.4" x14ac:dyDescent="0.25">
      <c r="A22" s="20" t="s">
        <v>26</v>
      </c>
      <c r="B22" s="21" t="s">
        <v>15</v>
      </c>
      <c r="C22" s="20" t="s">
        <v>29</v>
      </c>
      <c r="D22" s="22" t="s">
        <v>35</v>
      </c>
      <c r="E22" s="18">
        <v>340218.6</v>
      </c>
      <c r="F22" s="18"/>
      <c r="G22" s="18">
        <v>12625923.689999999</v>
      </c>
      <c r="H22" s="23">
        <f t="shared" si="1"/>
        <v>12966142.289999999</v>
      </c>
    </row>
    <row r="23" spans="1:8" ht="28.8" x14ac:dyDescent="0.25">
      <c r="A23" s="20" t="s">
        <v>26</v>
      </c>
      <c r="B23" s="21" t="s">
        <v>15</v>
      </c>
      <c r="C23" s="20" t="s">
        <v>30</v>
      </c>
      <c r="D23" s="22" t="s">
        <v>36</v>
      </c>
      <c r="E23" s="18">
        <v>10622417.289999999</v>
      </c>
      <c r="F23" s="18">
        <v>5980700.6999999993</v>
      </c>
      <c r="G23" s="18"/>
      <c r="H23" s="23">
        <f t="shared" si="1"/>
        <v>4641716.59</v>
      </c>
    </row>
    <row r="24" spans="1:8" ht="28.8" x14ac:dyDescent="0.25">
      <c r="A24" s="20" t="s">
        <v>26</v>
      </c>
      <c r="B24" s="21" t="s">
        <v>15</v>
      </c>
      <c r="C24" s="20" t="s">
        <v>31</v>
      </c>
      <c r="D24" s="22" t="s">
        <v>37</v>
      </c>
      <c r="E24" s="18">
        <v>7188561.5899999999</v>
      </c>
      <c r="F24" s="18">
        <v>3987133.79</v>
      </c>
      <c r="G24" s="18"/>
      <c r="H24" s="23">
        <f t="shared" si="1"/>
        <v>3201427.8</v>
      </c>
    </row>
    <row r="25" spans="1:8" ht="28.8" x14ac:dyDescent="0.25">
      <c r="A25" s="20" t="s">
        <v>26</v>
      </c>
      <c r="B25" s="21" t="s">
        <v>15</v>
      </c>
      <c r="C25" s="20" t="s">
        <v>32</v>
      </c>
      <c r="D25" s="22" t="s">
        <v>38</v>
      </c>
      <c r="E25" s="18">
        <v>2309858.4900000002</v>
      </c>
      <c r="F25" s="18"/>
      <c r="G25" s="18">
        <v>9303312.1899999995</v>
      </c>
      <c r="H25" s="23">
        <f t="shared" si="1"/>
        <v>11613170.68</v>
      </c>
    </row>
    <row r="26" spans="1:8" x14ac:dyDescent="0.25">
      <c r="A26" s="38"/>
      <c r="B26" s="39"/>
      <c r="C26" s="39"/>
      <c r="D26" s="40"/>
      <c r="E26" s="16">
        <f>SUM(E14:E25)</f>
        <v>85815213.540000007</v>
      </c>
      <c r="F26" s="16">
        <f>SUM(F14:F25)</f>
        <v>54385419.520000003</v>
      </c>
      <c r="G26" s="16">
        <f>SUM(G14:G25)</f>
        <v>54385419.519999996</v>
      </c>
      <c r="H26" s="16">
        <f>SUM(H14:H25)</f>
        <v>85815213.539999992</v>
      </c>
    </row>
    <row r="27" spans="1:8" x14ac:dyDescent="0.25">
      <c r="A27" s="1"/>
      <c r="B27" s="1"/>
      <c r="C27" s="1"/>
      <c r="D27" s="1"/>
      <c r="E27" s="1"/>
      <c r="F27" s="1"/>
      <c r="G27" s="1"/>
      <c r="H27" s="1"/>
    </row>
    <row r="28" spans="1:8" x14ac:dyDescent="0.25">
      <c r="A28" s="41" t="s">
        <v>11</v>
      </c>
      <c r="B28" s="41"/>
      <c r="C28" s="41"/>
      <c r="D28" s="19"/>
      <c r="E28" s="1"/>
      <c r="F28" s="1"/>
      <c r="G28" s="1"/>
      <c r="H28" s="1"/>
    </row>
    <row r="29" spans="1:8" ht="49.8" customHeight="1" x14ac:dyDescent="0.25">
      <c r="A29" s="37" t="s">
        <v>39</v>
      </c>
      <c r="B29" s="37"/>
      <c r="C29" s="37"/>
      <c r="D29" s="37"/>
      <c r="E29" s="37"/>
      <c r="F29" s="37"/>
      <c r="G29" s="37"/>
      <c r="H29" s="37"/>
    </row>
  </sheetData>
  <mergeCells count="6">
    <mergeCell ref="A29:H29"/>
    <mergeCell ref="A6:D6"/>
    <mergeCell ref="A8:C8"/>
    <mergeCell ref="A9:H9"/>
    <mergeCell ref="A26:D26"/>
    <mergeCell ref="A28:C28"/>
  </mergeCells>
  <phoneticPr fontId="2" type="noConversion"/>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3.8" x14ac:dyDescent="0.25"/>
  <sheetData/>
  <phoneticPr fontId="2"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C11" sqref="C11"/>
    </sheetView>
  </sheetViews>
  <sheetFormatPr baseColWidth="10" defaultRowHeight="13.8" x14ac:dyDescent="0.25"/>
  <sheetData/>
  <phoneticPr fontId="2"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MIAA 01-2017</vt:lpstr>
      <vt:lpstr>Hoja3</vt:lpstr>
      <vt:lpstr>Hoja4</vt:lpstr>
      <vt:lpstr>Hoja5</vt:lpstr>
      <vt:lpstr>'MIAA 01-2017'!Área_de_impresión</vt:lpstr>
      <vt:lpstr>'MIAA 01-2017'!Títulos_a_imprimir</vt:lpstr>
    </vt:vector>
  </TitlesOfParts>
  <Company>PC NEW &amp;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Vasquez</dc:creator>
  <cp:lastModifiedBy>Rebeca Vasquez</cp:lastModifiedBy>
  <cp:lastPrinted>2022-01-07T01:21:02Z</cp:lastPrinted>
  <dcterms:created xsi:type="dcterms:W3CDTF">2012-01-10T15:15:40Z</dcterms:created>
  <dcterms:modified xsi:type="dcterms:W3CDTF">2022-03-03T00:08:23Z</dcterms:modified>
</cp:coreProperties>
</file>