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rvasquez.MUNISANT\Desktop\2021\MODIFICACIONES PRESUPUESTARIAS\MODIFICACION 01-2021\"/>
    </mc:Choice>
  </mc:AlternateContent>
  <xr:revisionPtr revIDLastSave="0" documentId="13_ncr:1_{A6B3C4CC-61EE-4C58-85FB-F33471E703D8}" xr6:coauthVersionLast="46" xr6:coauthVersionMax="46" xr10:uidLastSave="{00000000-0000-0000-0000-000000000000}"/>
  <bookViews>
    <workbookView xWindow="-108" yWindow="-108" windowWidth="23256" windowHeight="12576" xr2:uid="{00000000-000D-0000-FFFF-FFFF00000000}"/>
  </bookViews>
  <sheets>
    <sheet name="MIAA 01-2017" sheetId="1" r:id="rId1"/>
    <sheet name="Hoja3" sheetId="3" r:id="rId2"/>
    <sheet name="Hoja4" sheetId="4" r:id="rId3"/>
    <sheet name="Hoja5" sheetId="5" r:id="rId4"/>
  </sheets>
  <definedNames>
    <definedName name="_xlnm.Print_Area" localSheetId="0">'MIAA 01-2017'!$A$1:$H$29</definedName>
    <definedName name="_xlnm.Print_Titles" localSheetId="0">'MIAA 01-2017'!$A:$H,'MIAA 01-2017'!$1:$6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7" i="1" l="1"/>
  <c r="E57" i="1"/>
  <c r="G115" i="1"/>
  <c r="E115" i="1"/>
  <c r="H114" i="1"/>
  <c r="H113" i="1"/>
  <c r="H112" i="1"/>
  <c r="H111" i="1"/>
  <c r="H110" i="1"/>
  <c r="H109" i="1"/>
  <c r="H108" i="1"/>
  <c r="H107" i="1"/>
  <c r="F106" i="1"/>
  <c r="F115" i="1" s="1"/>
  <c r="H105" i="1"/>
  <c r="H104" i="1"/>
  <c r="H103" i="1"/>
  <c r="G97" i="1"/>
  <c r="F97" i="1"/>
  <c r="E97" i="1"/>
  <c r="H96" i="1"/>
  <c r="H95" i="1"/>
  <c r="H94" i="1"/>
  <c r="H97" i="1" l="1"/>
  <c r="H106" i="1"/>
  <c r="H115" i="1" s="1"/>
  <c r="H25" i="3" l="1"/>
  <c r="H24" i="3"/>
  <c r="H23" i="3"/>
  <c r="H22" i="3"/>
  <c r="H21" i="3"/>
  <c r="H20" i="3"/>
  <c r="F17" i="3"/>
  <c r="F26" i="3"/>
  <c r="H19" i="3" l="1"/>
  <c r="H18" i="3"/>
  <c r="H17" i="3"/>
  <c r="H16" i="3"/>
  <c r="H15" i="3"/>
  <c r="G26" i="3"/>
  <c r="E26" i="3"/>
  <c r="H14" i="3"/>
  <c r="F6" i="3"/>
  <c r="G6" i="3"/>
  <c r="H5" i="3"/>
  <c r="H4" i="3"/>
  <c r="E6" i="3"/>
  <c r="H79" i="1"/>
  <c r="H85" i="1"/>
  <c r="H84" i="1"/>
  <c r="H86" i="1"/>
  <c r="H83" i="1"/>
  <c r="H82" i="1"/>
  <c r="H81" i="1"/>
  <c r="H80" i="1"/>
  <c r="H78" i="1"/>
  <c r="G88" i="1"/>
  <c r="F88" i="1"/>
  <c r="H87" i="1"/>
  <c r="H70" i="1"/>
  <c r="H69" i="1"/>
  <c r="H68" i="1"/>
  <c r="H67" i="1"/>
  <c r="H66" i="1"/>
  <c r="H65" i="1"/>
  <c r="H64" i="1"/>
  <c r="H63" i="1"/>
  <c r="H62" i="1"/>
  <c r="H61" i="1"/>
  <c r="H60" i="1"/>
  <c r="H59" i="1"/>
  <c r="H58" i="1"/>
  <c r="H26" i="3" l="1"/>
  <c r="H3" i="3"/>
  <c r="H6" i="3" s="1"/>
  <c r="G71" i="1"/>
  <c r="F71" i="1"/>
  <c r="E71" i="1"/>
  <c r="H57" i="1"/>
  <c r="G45" i="1"/>
  <c r="F45" i="1"/>
  <c r="E45" i="1"/>
  <c r="H43" i="1"/>
  <c r="G16" i="1"/>
  <c r="H16" i="1" s="1"/>
  <c r="H11" i="1"/>
  <c r="H21" i="1"/>
  <c r="H18" i="1"/>
  <c r="H17" i="1"/>
  <c r="H15" i="1"/>
  <c r="H14" i="1"/>
  <c r="H13" i="1"/>
  <c r="H12" i="1"/>
  <c r="H71" i="1" l="1"/>
  <c r="H44" i="1"/>
  <c r="H45" i="1" s="1"/>
  <c r="G36" i="1" l="1"/>
  <c r="F36" i="1"/>
  <c r="H35" i="1"/>
  <c r="H33" i="1"/>
  <c r="E36" i="1"/>
  <c r="H20" i="1"/>
  <c r="H22" i="1"/>
  <c r="H23" i="1"/>
  <c r="H24" i="1"/>
  <c r="H25" i="1"/>
  <c r="H19" i="1"/>
  <c r="G26" i="1"/>
  <c r="F26" i="1"/>
  <c r="E26" i="1"/>
  <c r="H10" i="1"/>
  <c r="H34" i="1" l="1"/>
  <c r="H36" i="1" s="1"/>
  <c r="H26" i="1"/>
  <c r="H77" i="1" l="1"/>
  <c r="H88" i="1" s="1"/>
  <c r="E88" i="1"/>
</calcChain>
</file>

<file path=xl/sharedStrings.xml><?xml version="1.0" encoding="utf-8"?>
<sst xmlns="http://schemas.openxmlformats.org/spreadsheetml/2006/main" count="408" uniqueCount="128">
  <si>
    <t>MUNICIPALIDAD DE SANTA ANA</t>
  </si>
  <si>
    <t>Programa</t>
  </si>
  <si>
    <t>Actividad</t>
  </si>
  <si>
    <t>01</t>
  </si>
  <si>
    <t>Código por Clasificación Objeto del Gasto</t>
  </si>
  <si>
    <t>Saldo disponible</t>
  </si>
  <si>
    <t>Monto a rebajar</t>
  </si>
  <si>
    <t>Monto  aumenta</t>
  </si>
  <si>
    <t>Nuevo Saldo Disponible</t>
  </si>
  <si>
    <t>Nombre de la cuenta</t>
  </si>
  <si>
    <t>ASIENTO N°1</t>
  </si>
  <si>
    <t>JUSTIFICACIÓN</t>
  </si>
  <si>
    <t>GESTIÓN FINANCIERA TRIBUTARIA</t>
  </si>
  <si>
    <t>PROCESO DE PRESUPUESTO</t>
  </si>
  <si>
    <t>MODIFICACIÓN PRESUPUESTARIA 01-2021</t>
  </si>
  <si>
    <t>III</t>
  </si>
  <si>
    <t>01-02</t>
  </si>
  <si>
    <t>5.02.01</t>
  </si>
  <si>
    <t>Fuerza Pública, Remodelación del Edificio</t>
  </si>
  <si>
    <t>2.04.02</t>
  </si>
  <si>
    <t>Repuestos y accesorios</t>
  </si>
  <si>
    <t>ASIENTO N°2</t>
  </si>
  <si>
    <t>03</t>
  </si>
  <si>
    <t>06-01-01</t>
  </si>
  <si>
    <t>0.03.04</t>
  </si>
  <si>
    <t>Salario Escolar</t>
  </si>
  <si>
    <t>ASIENTO N°3</t>
  </si>
  <si>
    <t>02</t>
  </si>
  <si>
    <t>28</t>
  </si>
  <si>
    <t>0.03.99</t>
  </si>
  <si>
    <t>Otros incentivos Salariales</t>
  </si>
  <si>
    <t>Se realiza la modificación presupuestaria solicitada por la Administradora de Salarios, según Oficio N° MSA-ADS-002-008-2021,para dar contenido presupuestario a la cuenta de Otros incentivos salariales del Servicio Atención de Emergencias Cantonales, para el pago de la carrera profesional de la Ing.Emilia Jiménez, la cual por error no se incluyo en la relación de puestos 2021.</t>
  </si>
  <si>
    <t>5.01.99</t>
  </si>
  <si>
    <t>Equipo diverso</t>
  </si>
  <si>
    <t>5.01.04</t>
  </si>
  <si>
    <t>Equipo y mobiliario de oficina</t>
  </si>
  <si>
    <t>2.99.07</t>
  </si>
  <si>
    <t>Materiales y suministros de cocina</t>
  </si>
  <si>
    <t>2.99.05</t>
  </si>
  <si>
    <t>Materiales y suministros de limpieza</t>
  </si>
  <si>
    <t>2.99.01</t>
  </si>
  <si>
    <t>Materiales y suministros de oficina</t>
  </si>
  <si>
    <t>2.01.04</t>
  </si>
  <si>
    <t>Tintas pinturas y diluyentes</t>
  </si>
  <si>
    <t>2.03.04</t>
  </si>
  <si>
    <t>Materiales y productos electricos</t>
  </si>
  <si>
    <t>2.03.01</t>
  </si>
  <si>
    <t>2.03.02</t>
  </si>
  <si>
    <t>2.03.03</t>
  </si>
  <si>
    <t>Materiales y productos metálicos</t>
  </si>
  <si>
    <t>Materiales y productos mineralesy asfálticos</t>
  </si>
  <si>
    <t>Madera y sus derivados</t>
  </si>
  <si>
    <t>2.03.05</t>
  </si>
  <si>
    <t>Materiales y productos de plástico</t>
  </si>
  <si>
    <t>2.03.99</t>
  </si>
  <si>
    <t>Otros materiales de uso en la construcción</t>
  </si>
  <si>
    <t>1.04.06</t>
  </si>
  <si>
    <t>Servicios Generales</t>
  </si>
  <si>
    <t>2.99.03</t>
  </si>
  <si>
    <t>Productos de papel cartón e impresos</t>
  </si>
  <si>
    <t>Se realiza la modificación presupuestaria para pasar el proyecto Remodelación del Edificio de la Fuerza Pública, para compra de materiales y equipamiento, según indicaciones dadas por los Encargados de la Guardia Rural de Santa Ana</t>
  </si>
  <si>
    <t>10-11</t>
  </si>
  <si>
    <t>1.04.99</t>
  </si>
  <si>
    <t>Otros servicios de gestión y apoyo</t>
  </si>
  <si>
    <t>ASIENTO N°4</t>
  </si>
  <si>
    <t>ASIENTO N°5</t>
  </si>
  <si>
    <t>Se realiza la modificación presupuestaria solicitada la Vicealcaldía vía correo electrónico, para la contratación de una persona que dirija la elaboración de un mural que se realizará en el Parque de Santa Ana Centro, proyecto que se realizará con la participación de la comunidad.</t>
  </si>
  <si>
    <t xml:space="preserve">Salario Escolar </t>
  </si>
  <si>
    <t>09-01</t>
  </si>
  <si>
    <t>10-01</t>
  </si>
  <si>
    <t>25</t>
  </si>
  <si>
    <t>29</t>
  </si>
  <si>
    <t xml:space="preserve">Mantenimiento Equipo de Cómputo y programas de computo </t>
  </si>
  <si>
    <t>Alquiler equipo cómputo</t>
  </si>
  <si>
    <t>Serivcios Generales</t>
  </si>
  <si>
    <t>Telecomunicaciones</t>
  </si>
  <si>
    <t xml:space="preserve">Textiles y vestuario </t>
  </si>
  <si>
    <t>1.08.08</t>
  </si>
  <si>
    <t>1.01.03</t>
  </si>
  <si>
    <t>1.02.04</t>
  </si>
  <si>
    <t>2.99.04</t>
  </si>
  <si>
    <t xml:space="preserve">Mantenimiento  de edificios y locales </t>
  </si>
  <si>
    <t>1.08.01</t>
  </si>
  <si>
    <t xml:space="preserve">Se realiza la modificación solicitada por la Directora Admistrativa para reforzar las siguientes cuentas, según lo detallado a continuación: 1. Servicios Generales  Pago mantenimiento de Planta Tratamiento Edificio principal (5.405.079,96)Mantenimiento de la Bomba de agua potable del edificio Principal (3.000.000,00)2.  Telecomunicaciones Se solicita reforzar el servicio para el pago de los enlaces de red de las 26 cámaras nuevas adjudicado a la empresa DATASYS, dado que la contratación no incluye el pago del servicio de internet para llevar la señal hasta el centro de monitoreo en la Policia Municipal (3.000.000,00) Servicios mensajería SMS (600.000,00) nuevo servicio desarrollado que permite hacer campañas que pueden hacerla cualquier proceso de la institución y todo queda registrado. 3.  Mantenimiento de equipo y programas de cómputo.  Contrato con DECSA, se requiere reforzar la cuenta en 12.508.000,00 (7 millones para desarrollo de Web Services  necesario incluir en los convenios de conectividad los rubros de notas de crédito y débito de patentes, además de los arreglos de pagos, con la finalidad de mejorar el servicio que se brinda a los clientes que pagan por conectividad y 5.508.000,00 para contrato de mantenimiento del sistema,  esto porque para este año, DECSA tiene una nueva administración y realizó una variación en el esquema de los servicios que le brinda a la institución. 4.  Textiles y Vestuario  Compra de cortinas para oficinas edificio municipal, donde el sol no permite laborar adecuadamente (2.000.000,00)5.  Mantenimiento de edificios  pago de limpieza de tanques sépticos de instalaciones municipales  (3.000.000,00) </t>
  </si>
  <si>
    <t>ASIENTO N°6</t>
  </si>
  <si>
    <t>Servicios Especiales</t>
  </si>
  <si>
    <t>ASIENTO N°7</t>
  </si>
  <si>
    <t>1.04.02</t>
  </si>
  <si>
    <t>Servicios Jurídicos</t>
  </si>
  <si>
    <t>2.02.03</t>
  </si>
  <si>
    <t>Alimentos y bebidas</t>
  </si>
  <si>
    <t>2.04.01</t>
  </si>
  <si>
    <t>Herramientas e instrumentos</t>
  </si>
  <si>
    <t>2.99.99</t>
  </si>
  <si>
    <t>Otros materiales y suministros</t>
  </si>
  <si>
    <t>1.01.99</t>
  </si>
  <si>
    <t>Otros alquileres</t>
  </si>
  <si>
    <t>1.03.01</t>
  </si>
  <si>
    <t>Información</t>
  </si>
  <si>
    <t>0.01.05</t>
  </si>
  <si>
    <t>Suplencias</t>
  </si>
  <si>
    <t>Servicios de Telecomuniaciones</t>
  </si>
  <si>
    <t>1.04.03</t>
  </si>
  <si>
    <t>Servicios de ingeniería</t>
  </si>
  <si>
    <t>01.01.03</t>
  </si>
  <si>
    <t>Alquiler de Equipo de cómputo</t>
  </si>
  <si>
    <t>00.01.03</t>
  </si>
  <si>
    <t>Décimotercer mes 8,33%</t>
  </si>
  <si>
    <t>0.03.03</t>
  </si>
  <si>
    <t>Se realiza la modificación presupuestaria para presupuestar en la cuenta de Servcios especiales para contratar un Abogado por 9 meses, Con el cambio implementado por la Contraloría General de República para calificar la gestión de servicios municipales, se requiere contar con reglamentación en los servicios de red vial cantonal; recolección de residuos ordinarios y sus tasas; aseo de vías, espacios públicos y sus tasas; así como cualquier otro servicio que la Municipalidad brinde.
Del mismo modo; se requiere ajustar los reglamentos existentes para cumplir con los requerimientos establecidos en esta nueva forma de calificación, como la gestión integral de residuos sólidos y el servicio de policía municipal.</t>
  </si>
  <si>
    <t>ASIENTO N°8</t>
  </si>
  <si>
    <t>II</t>
  </si>
  <si>
    <t>0.04.01</t>
  </si>
  <si>
    <t>0.04.05</t>
  </si>
  <si>
    <t>0.05.01</t>
  </si>
  <si>
    <t>0.05.02</t>
  </si>
  <si>
    <t>0.05.03</t>
  </si>
  <si>
    <t>0.05.05</t>
  </si>
  <si>
    <t>Contrib. pat. al seguro de salud de la c.c.s.s.</t>
  </si>
  <si>
    <t>Contrib. patronal banco pop</t>
  </si>
  <si>
    <t>Contrib. patronal seguro pensiones</t>
  </si>
  <si>
    <t>Aporte pat. rég. obligatorio pensiones complem.</t>
  </si>
  <si>
    <t>Contrib. pat. a otros fondos adm por otros e.p.</t>
  </si>
  <si>
    <t>Contribución patronal  a fondos administrados por entes privados</t>
  </si>
  <si>
    <t>Se realiza la modificación presupuestaria para hacer la corrección de los montos presupuestados en las cuentas de las cargas patronales del Servicio de Aseo de Vías y Mantenimiento de Caminos y Calles, los cuales se presupuestaron mal ya que la fórmula en el archivo del presupuesto ordinario estaba mal.</t>
  </si>
  <si>
    <t>ASIENTO N°9</t>
  </si>
  <si>
    <t>Se realiza la modificación presupuestaria para presupuestar en la cuenta de Otros Servicios de Gestión y Apoyo para realizar la contratación respectiva para la marca del Cantón.</t>
  </si>
  <si>
    <t>APROBADA POR EL CONCEJO MUNICIPAL EN LA SESIÓN Ordinaria Nº 45 celebrada el 09 de marzo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</si>
</sst>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1"/>
      <name val="Arial"/>
    </font>
    <font>
      <sz val="11"/>
      <name val="Arial"/>
      <family val="2"/>
    </font>
    <font>
      <sz val="8"/>
      <name val="Arial"/>
      <family val="2"/>
    </font>
    <font>
      <sz val="11"/>
      <name val="Arial"/>
      <family val="2"/>
    </font>
    <font>
      <b/>
      <sz val="10"/>
      <name val="Arial"/>
      <family val="2"/>
    </font>
    <font>
      <sz val="10"/>
      <name val="Arial"/>
      <family val="2"/>
    </font>
    <font>
      <b/>
      <sz val="12"/>
      <name val="Arial"/>
      <family val="2"/>
    </font>
    <font>
      <sz val="11"/>
      <color theme="1"/>
      <name val="Calibri"/>
      <family val="2"/>
      <scheme val="minor"/>
    </font>
    <font>
      <b/>
      <sz val="11"/>
      <color theme="0"/>
      <name val="Calibri"/>
      <family val="2"/>
      <scheme val="minor"/>
    </font>
    <font>
      <sz val="10"/>
      <color indexed="8"/>
      <name val="Arial"/>
      <family val="2"/>
    </font>
    <font>
      <sz val="11"/>
      <name val="Calibri"/>
      <family val="2"/>
      <scheme val="minor"/>
    </font>
    <font>
      <b/>
      <sz val="10"/>
      <color indexed="8"/>
      <name val="Arial"/>
      <family val="2"/>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43" fontId="1" fillId="0" borderId="0" applyFont="0" applyFill="0" applyBorder="0" applyAlignment="0" applyProtection="0"/>
    <xf numFmtId="0" fontId="7" fillId="0" borderId="0"/>
  </cellStyleXfs>
  <cellXfs count="37">
    <xf numFmtId="0" fontId="0" fillId="0" borderId="0" xfId="0"/>
    <xf numFmtId="0" fontId="5" fillId="0" borderId="0" xfId="0" applyFont="1" applyAlignment="1">
      <alignment vertical="center" wrapText="1"/>
    </xf>
    <xf numFmtId="0" fontId="4" fillId="0" borderId="0" xfId="0" applyFont="1" applyAlignment="1">
      <alignment horizontal="left" vertical="center" wrapText="1"/>
    </xf>
    <xf numFmtId="0" fontId="8" fillId="2" borderId="1" xfId="0" applyFont="1" applyFill="1" applyBorder="1" applyAlignment="1">
      <alignment horizontal="center" vertical="center" wrapText="1"/>
    </xf>
    <xf numFmtId="43" fontId="8" fillId="2" borderId="1" xfId="1" applyFont="1" applyFill="1" applyBorder="1" applyAlignment="1">
      <alignment horizontal="center" vertical="center" wrapText="1"/>
    </xf>
    <xf numFmtId="0" fontId="0" fillId="3" borderId="5" xfId="0" applyFill="1" applyBorder="1" applyAlignment="1">
      <alignment horizontal="center" vertical="center" wrapText="1"/>
    </xf>
    <xf numFmtId="49" fontId="0" fillId="3" borderId="6" xfId="0" applyNumberFormat="1" applyFill="1" applyBorder="1" applyAlignment="1">
      <alignment horizontal="center" vertical="center" wrapText="1"/>
    </xf>
    <xf numFmtId="0" fontId="0" fillId="3" borderId="6" xfId="0" applyFill="1" applyBorder="1" applyAlignment="1">
      <alignment horizontal="center" vertical="center" wrapText="1"/>
    </xf>
    <xf numFmtId="4" fontId="0" fillId="3" borderId="6" xfId="0" applyNumberFormat="1" applyFill="1" applyBorder="1" applyAlignment="1">
      <alignment horizontal="right" vertical="center" wrapText="1"/>
    </xf>
    <xf numFmtId="0" fontId="4" fillId="0" borderId="0" xfId="0" applyFont="1" applyAlignment="1">
      <alignment vertical="center"/>
    </xf>
    <xf numFmtId="0" fontId="3" fillId="3" borderId="6" xfId="0" applyFont="1" applyFill="1" applyBorder="1" applyAlignment="1">
      <alignment horizontal="center" vertical="center" wrapText="1"/>
    </xf>
    <xf numFmtId="0" fontId="0" fillId="3" borderId="6" xfId="0" applyFill="1" applyBorder="1" applyAlignment="1">
      <alignment vertical="justify" wrapText="1"/>
    </xf>
    <xf numFmtId="0" fontId="4" fillId="0" borderId="0" xfId="0" applyFont="1" applyAlignment="1">
      <alignment horizontal="left" vertical="center" wrapText="1"/>
    </xf>
    <xf numFmtId="49" fontId="3" fillId="3" borderId="5"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0" fontId="3" fillId="3" borderId="6" xfId="0" applyFont="1" applyFill="1" applyBorder="1" applyAlignment="1">
      <alignment vertical="justify" wrapText="1"/>
    </xf>
    <xf numFmtId="4" fontId="3" fillId="3" borderId="6" xfId="0" applyNumberFormat="1" applyFont="1" applyFill="1" applyBorder="1" applyAlignment="1">
      <alignment horizontal="right" vertical="center" wrapText="1"/>
    </xf>
    <xf numFmtId="4" fontId="5" fillId="0" borderId="0" xfId="0" applyNumberFormat="1" applyFont="1" applyAlignment="1">
      <alignment vertical="center" wrapText="1"/>
    </xf>
    <xf numFmtId="4" fontId="4" fillId="0" borderId="1" xfId="0" applyNumberFormat="1" applyFont="1" applyBorder="1" applyAlignment="1">
      <alignment vertical="center" wrapText="1"/>
    </xf>
    <xf numFmtId="0" fontId="5" fillId="0" borderId="4" xfId="0" applyFont="1" applyBorder="1" applyAlignment="1">
      <alignment vertical="center" wrapText="1"/>
    </xf>
    <xf numFmtId="4" fontId="9" fillId="0" borderId="1" xfId="2" applyNumberFormat="1" applyFont="1" applyBorder="1" applyAlignment="1">
      <alignment vertical="center" wrapText="1"/>
    </xf>
    <xf numFmtId="0" fontId="5" fillId="0" borderId="1" xfId="0" applyFont="1" applyBorder="1" applyAlignment="1">
      <alignment vertical="center" wrapText="1"/>
    </xf>
    <xf numFmtId="0" fontId="4" fillId="0" borderId="0" xfId="0" applyFont="1" applyAlignment="1">
      <alignment horizontal="left"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10" fillId="3" borderId="1" xfId="0" applyFont="1" applyFill="1" applyBorder="1" applyAlignment="1">
      <alignment vertical="center" wrapText="1"/>
    </xf>
    <xf numFmtId="4" fontId="11" fillId="0" borderId="1" xfId="2" applyNumberFormat="1" applyFont="1" applyBorder="1" applyAlignment="1">
      <alignment vertical="center" wrapText="1"/>
    </xf>
    <xf numFmtId="2" fontId="0" fillId="3" borderId="6" xfId="0" applyNumberFormat="1" applyFill="1" applyBorder="1" applyAlignment="1">
      <alignment horizontal="right" vertical="center" wrapText="1"/>
    </xf>
    <xf numFmtId="2" fontId="3" fillId="3" borderId="6" xfId="0" applyNumberFormat="1" applyFont="1" applyFill="1" applyBorder="1" applyAlignment="1">
      <alignment horizontal="right" vertical="center" wrapText="1"/>
    </xf>
    <xf numFmtId="2" fontId="5" fillId="0" borderId="0" xfId="0" applyNumberFormat="1" applyFont="1" applyAlignment="1">
      <alignment vertical="center" wrapText="1"/>
    </xf>
    <xf numFmtId="2" fontId="9" fillId="0" borderId="1" xfId="2" applyNumberFormat="1" applyFont="1" applyBorder="1" applyAlignment="1">
      <alignment vertical="center" wrapText="1"/>
    </xf>
    <xf numFmtId="0" fontId="5" fillId="0" borderId="0" xfId="0" applyFont="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Alignment="1">
      <alignment horizontal="left" vertical="center" wrapText="1"/>
    </xf>
    <xf numFmtId="0" fontId="6" fillId="0" borderId="0" xfId="0" applyNumberFormat="1" applyFont="1" applyFill="1" applyBorder="1" applyAlignment="1" applyProtection="1">
      <alignment horizontal="center" vertical="center" wrapText="1"/>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518160</xdr:colOff>
      <xdr:row>0</xdr:row>
      <xdr:rowOff>53340</xdr:rowOff>
    </xdr:from>
    <xdr:to>
      <xdr:col>7</xdr:col>
      <xdr:colOff>1287780</xdr:colOff>
      <xdr:row>3</xdr:row>
      <xdr:rowOff>106680</xdr:rowOff>
    </xdr:to>
    <xdr:pic>
      <xdr:nvPicPr>
        <xdr:cNvPr id="1031" name="2 Imagen">
          <a:extLst>
            <a:ext uri="{FF2B5EF4-FFF2-40B4-BE49-F238E27FC236}">
              <a16:creationId xmlns:a16="http://schemas.microsoft.com/office/drawing/2014/main" id="{00000000-0008-0000-0000-00000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8200" y="53340"/>
          <a:ext cx="199644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J118"/>
  <sheetViews>
    <sheetView showGridLines="0" tabSelected="1" zoomScale="120" zoomScaleNormal="120" workbookViewId="0">
      <selection activeCell="F22" sqref="F22"/>
    </sheetView>
  </sheetViews>
  <sheetFormatPr baseColWidth="10" defaultColWidth="11" defaultRowHeight="13.2" x14ac:dyDescent="0.25"/>
  <cols>
    <col min="1" max="1" width="8.296875" style="1" customWidth="1"/>
    <col min="2" max="2" width="8.69921875" style="1" customWidth="1"/>
    <col min="3" max="3" width="14" style="1" customWidth="1"/>
    <col min="4" max="4" width="27.59765625" style="1" customWidth="1"/>
    <col min="5" max="5" width="14.69921875" style="1" customWidth="1"/>
    <col min="6" max="6" width="15.796875" style="1" customWidth="1"/>
    <col min="7" max="7" width="16.09765625" style="1" customWidth="1"/>
    <col min="8" max="8" width="18.19921875" style="1" customWidth="1"/>
    <col min="9" max="10" width="11.3984375" style="1" bestFit="1" customWidth="1"/>
    <col min="11" max="16384" width="11" style="1"/>
  </cols>
  <sheetData>
    <row r="1" spans="1:8" ht="15.6" customHeight="1" x14ac:dyDescent="0.25">
      <c r="A1" s="36" t="s">
        <v>0</v>
      </c>
      <c r="B1" s="36"/>
      <c r="C1" s="36"/>
      <c r="D1" s="36"/>
      <c r="E1" s="36"/>
      <c r="F1" s="36"/>
      <c r="G1" s="36"/>
      <c r="H1" s="36"/>
    </row>
    <row r="2" spans="1:8" ht="15.6" customHeight="1" x14ac:dyDescent="0.25">
      <c r="A2" s="36" t="s">
        <v>12</v>
      </c>
      <c r="B2" s="36"/>
      <c r="C2" s="36"/>
      <c r="D2" s="36"/>
      <c r="E2" s="36"/>
      <c r="F2" s="36"/>
      <c r="G2" s="36"/>
      <c r="H2" s="36"/>
    </row>
    <row r="3" spans="1:8" ht="15.6" customHeight="1" x14ac:dyDescent="0.25">
      <c r="A3" s="36" t="s">
        <v>13</v>
      </c>
      <c r="B3" s="36"/>
      <c r="C3" s="36"/>
      <c r="D3" s="36"/>
      <c r="E3" s="36"/>
      <c r="F3" s="36"/>
      <c r="G3" s="36"/>
      <c r="H3" s="36"/>
    </row>
    <row r="4" spans="1:8" ht="13.8" customHeight="1" x14ac:dyDescent="0.25">
      <c r="A4" s="36" t="s">
        <v>14</v>
      </c>
      <c r="B4" s="36"/>
      <c r="C4" s="36"/>
      <c r="D4" s="36"/>
      <c r="E4" s="36"/>
      <c r="F4" s="36"/>
      <c r="G4" s="36"/>
      <c r="H4" s="36"/>
    </row>
    <row r="5" spans="1:8" ht="13.8" customHeight="1" x14ac:dyDescent="0.25">
      <c r="A5" s="36" t="s">
        <v>127</v>
      </c>
      <c r="B5" s="36"/>
      <c r="C5" s="36"/>
      <c r="D5" s="36"/>
      <c r="E5" s="36"/>
      <c r="F5" s="36"/>
      <c r="G5" s="36"/>
      <c r="H5" s="36"/>
    </row>
    <row r="8" spans="1:8" x14ac:dyDescent="0.25">
      <c r="A8" s="9" t="s">
        <v>10</v>
      </c>
      <c r="B8" s="9"/>
      <c r="C8" s="9"/>
    </row>
    <row r="9" spans="1:8" ht="45" customHeight="1" x14ac:dyDescent="0.25">
      <c r="A9" s="3" t="s">
        <v>1</v>
      </c>
      <c r="B9" s="3" t="s">
        <v>2</v>
      </c>
      <c r="C9" s="3" t="s">
        <v>4</v>
      </c>
      <c r="D9" s="3" t="s">
        <v>9</v>
      </c>
      <c r="E9" s="4" t="s">
        <v>5</v>
      </c>
      <c r="F9" s="3" t="s">
        <v>6</v>
      </c>
      <c r="G9" s="3" t="s">
        <v>7</v>
      </c>
      <c r="H9" s="3" t="s">
        <v>8</v>
      </c>
    </row>
    <row r="10" spans="1:8" ht="27.6" x14ac:dyDescent="0.25">
      <c r="A10" s="5" t="s">
        <v>15</v>
      </c>
      <c r="B10" s="6" t="s">
        <v>16</v>
      </c>
      <c r="C10" s="7" t="s">
        <v>17</v>
      </c>
      <c r="D10" s="11" t="s">
        <v>18</v>
      </c>
      <c r="E10" s="8">
        <v>61000000</v>
      </c>
      <c r="F10" s="8">
        <v>36000000</v>
      </c>
      <c r="G10" s="8"/>
      <c r="H10" s="8">
        <f t="shared" ref="H10:H25" si="0">+E10-F10+G10</f>
        <v>25000000</v>
      </c>
    </row>
    <row r="11" spans="1:8" ht="13.8" x14ac:dyDescent="0.25">
      <c r="A11" s="5" t="s">
        <v>15</v>
      </c>
      <c r="B11" s="6" t="s">
        <v>16</v>
      </c>
      <c r="C11" s="10" t="s">
        <v>56</v>
      </c>
      <c r="D11" s="15" t="s">
        <v>57</v>
      </c>
      <c r="E11" s="8">
        <v>0</v>
      </c>
      <c r="F11" s="8"/>
      <c r="G11" s="8">
        <v>2000000</v>
      </c>
      <c r="H11" s="8">
        <f t="shared" si="0"/>
        <v>2000000</v>
      </c>
    </row>
    <row r="12" spans="1:8" ht="13.8" x14ac:dyDescent="0.25">
      <c r="A12" s="5" t="s">
        <v>15</v>
      </c>
      <c r="B12" s="6" t="s">
        <v>16</v>
      </c>
      <c r="C12" s="10" t="s">
        <v>42</v>
      </c>
      <c r="D12" s="15" t="s">
        <v>43</v>
      </c>
      <c r="E12" s="8">
        <v>0</v>
      </c>
      <c r="F12" s="8"/>
      <c r="G12" s="8">
        <v>600000</v>
      </c>
      <c r="H12" s="8">
        <f t="shared" si="0"/>
        <v>600000</v>
      </c>
    </row>
    <row r="13" spans="1:8" ht="13.8" x14ac:dyDescent="0.25">
      <c r="A13" s="5" t="s">
        <v>15</v>
      </c>
      <c r="B13" s="6" t="s">
        <v>16</v>
      </c>
      <c r="C13" s="10" t="s">
        <v>46</v>
      </c>
      <c r="D13" s="15" t="s">
        <v>49</v>
      </c>
      <c r="E13" s="8">
        <v>0</v>
      </c>
      <c r="F13" s="8"/>
      <c r="G13" s="8">
        <v>4000000</v>
      </c>
      <c r="H13" s="8">
        <f t="shared" si="0"/>
        <v>4000000</v>
      </c>
    </row>
    <row r="14" spans="1:8" ht="27.6" x14ac:dyDescent="0.25">
      <c r="A14" s="5" t="s">
        <v>15</v>
      </c>
      <c r="B14" s="6" t="s">
        <v>16</v>
      </c>
      <c r="C14" s="10" t="s">
        <v>47</v>
      </c>
      <c r="D14" s="15" t="s">
        <v>50</v>
      </c>
      <c r="E14" s="8">
        <v>0</v>
      </c>
      <c r="F14" s="8"/>
      <c r="G14" s="8">
        <v>7000000</v>
      </c>
      <c r="H14" s="8">
        <f t="shared" si="0"/>
        <v>7000000</v>
      </c>
    </row>
    <row r="15" spans="1:8" ht="13.8" x14ac:dyDescent="0.25">
      <c r="A15" s="5" t="s">
        <v>15</v>
      </c>
      <c r="B15" s="6" t="s">
        <v>16</v>
      </c>
      <c r="C15" s="10" t="s">
        <v>48</v>
      </c>
      <c r="D15" s="15" t="s">
        <v>51</v>
      </c>
      <c r="E15" s="8">
        <v>0</v>
      </c>
      <c r="F15" s="8"/>
      <c r="G15" s="8">
        <v>3000000</v>
      </c>
      <c r="H15" s="8">
        <f t="shared" si="0"/>
        <v>3000000</v>
      </c>
    </row>
    <row r="16" spans="1:8" ht="14.4" customHeight="1" x14ac:dyDescent="0.25">
      <c r="A16" s="5" t="s">
        <v>15</v>
      </c>
      <c r="B16" s="6" t="s">
        <v>16</v>
      </c>
      <c r="C16" s="10" t="s">
        <v>44</v>
      </c>
      <c r="D16" s="15" t="s">
        <v>45</v>
      </c>
      <c r="E16" s="8">
        <v>0</v>
      </c>
      <c r="F16" s="8"/>
      <c r="G16" s="8">
        <f>2000000+200000</f>
        <v>2200000</v>
      </c>
      <c r="H16" s="8">
        <f t="shared" si="0"/>
        <v>2200000</v>
      </c>
    </row>
    <row r="17" spans="1:10" ht="27.6" customHeight="1" x14ac:dyDescent="0.25">
      <c r="A17" s="5" t="s">
        <v>15</v>
      </c>
      <c r="B17" s="6" t="s">
        <v>16</v>
      </c>
      <c r="C17" s="10" t="s">
        <v>52</v>
      </c>
      <c r="D17" s="15" t="s">
        <v>53</v>
      </c>
      <c r="E17" s="8">
        <v>0</v>
      </c>
      <c r="F17" s="8"/>
      <c r="G17" s="8">
        <v>2000000</v>
      </c>
      <c r="H17" s="8">
        <f t="shared" si="0"/>
        <v>2000000</v>
      </c>
    </row>
    <row r="18" spans="1:10" ht="27.6" customHeight="1" x14ac:dyDescent="0.25">
      <c r="A18" s="5" t="s">
        <v>15</v>
      </c>
      <c r="B18" s="6" t="s">
        <v>16</v>
      </c>
      <c r="C18" s="10" t="s">
        <v>54</v>
      </c>
      <c r="D18" s="15" t="s">
        <v>55</v>
      </c>
      <c r="E18" s="8">
        <v>0</v>
      </c>
      <c r="F18" s="8"/>
      <c r="G18" s="8">
        <v>2000000</v>
      </c>
      <c r="H18" s="8">
        <f t="shared" si="0"/>
        <v>2000000</v>
      </c>
    </row>
    <row r="19" spans="1:10" ht="13.8" x14ac:dyDescent="0.25">
      <c r="A19" s="5" t="s">
        <v>15</v>
      </c>
      <c r="B19" s="6" t="s">
        <v>16</v>
      </c>
      <c r="C19" s="7" t="s">
        <v>19</v>
      </c>
      <c r="D19" s="11" t="s">
        <v>20</v>
      </c>
      <c r="E19" s="8">
        <v>0</v>
      </c>
      <c r="F19" s="8"/>
      <c r="G19" s="8">
        <v>10000000</v>
      </c>
      <c r="H19" s="8">
        <f t="shared" si="0"/>
        <v>10000000</v>
      </c>
    </row>
    <row r="20" spans="1:10" ht="28.8" customHeight="1" x14ac:dyDescent="0.25">
      <c r="A20" s="5" t="s">
        <v>15</v>
      </c>
      <c r="B20" s="6" t="s">
        <v>16</v>
      </c>
      <c r="C20" s="10" t="s">
        <v>40</v>
      </c>
      <c r="D20" s="15" t="s">
        <v>41</v>
      </c>
      <c r="E20" s="8">
        <v>0</v>
      </c>
      <c r="F20" s="8"/>
      <c r="G20" s="8">
        <v>500000</v>
      </c>
      <c r="H20" s="8">
        <f t="shared" si="0"/>
        <v>500000</v>
      </c>
    </row>
    <row r="21" spans="1:10" ht="28.8" customHeight="1" x14ac:dyDescent="0.25">
      <c r="A21" s="5" t="s">
        <v>15</v>
      </c>
      <c r="B21" s="6" t="s">
        <v>16</v>
      </c>
      <c r="C21" s="10" t="s">
        <v>58</v>
      </c>
      <c r="D21" s="15" t="s">
        <v>59</v>
      </c>
      <c r="E21" s="8">
        <v>0</v>
      </c>
      <c r="F21" s="8"/>
      <c r="G21" s="8">
        <v>300000</v>
      </c>
      <c r="H21" s="8">
        <f t="shared" si="0"/>
        <v>300000</v>
      </c>
    </row>
    <row r="22" spans="1:10" ht="28.2" customHeight="1" x14ac:dyDescent="0.25">
      <c r="A22" s="5" t="s">
        <v>15</v>
      </c>
      <c r="B22" s="6" t="s">
        <v>16</v>
      </c>
      <c r="C22" s="10" t="s">
        <v>38</v>
      </c>
      <c r="D22" s="15" t="s">
        <v>39</v>
      </c>
      <c r="E22" s="8">
        <v>0</v>
      </c>
      <c r="F22" s="8"/>
      <c r="G22" s="8">
        <v>1000000</v>
      </c>
      <c r="H22" s="8">
        <f t="shared" si="0"/>
        <v>1000000</v>
      </c>
    </row>
    <row r="23" spans="1:10" ht="27.6" x14ac:dyDescent="0.25">
      <c r="A23" s="5" t="s">
        <v>15</v>
      </c>
      <c r="B23" s="6" t="s">
        <v>16</v>
      </c>
      <c r="C23" s="10" t="s">
        <v>36</v>
      </c>
      <c r="D23" s="15" t="s">
        <v>37</v>
      </c>
      <c r="E23" s="8">
        <v>0</v>
      </c>
      <c r="F23" s="8"/>
      <c r="G23" s="8">
        <v>500000</v>
      </c>
      <c r="H23" s="8">
        <f t="shared" si="0"/>
        <v>500000</v>
      </c>
    </row>
    <row r="24" spans="1:10" ht="13.8" customHeight="1" x14ac:dyDescent="0.25">
      <c r="A24" s="5" t="s">
        <v>15</v>
      </c>
      <c r="B24" s="6" t="s">
        <v>16</v>
      </c>
      <c r="C24" s="10" t="s">
        <v>34</v>
      </c>
      <c r="D24" s="15" t="s">
        <v>35</v>
      </c>
      <c r="E24" s="8">
        <v>0</v>
      </c>
      <c r="F24" s="8"/>
      <c r="G24" s="8">
        <v>300000</v>
      </c>
      <c r="H24" s="8">
        <f t="shared" si="0"/>
        <v>300000</v>
      </c>
    </row>
    <row r="25" spans="1:10" ht="13.8" x14ac:dyDescent="0.25">
      <c r="A25" s="5" t="s">
        <v>15</v>
      </c>
      <c r="B25" s="6" t="s">
        <v>16</v>
      </c>
      <c r="C25" s="10" t="s">
        <v>32</v>
      </c>
      <c r="D25" s="15" t="s">
        <v>33</v>
      </c>
      <c r="E25" s="8">
        <v>0</v>
      </c>
      <c r="F25" s="8"/>
      <c r="G25" s="8">
        <v>600000</v>
      </c>
      <c r="H25" s="8">
        <f t="shared" si="0"/>
        <v>600000</v>
      </c>
    </row>
    <row r="26" spans="1:10" x14ac:dyDescent="0.25">
      <c r="A26" s="32"/>
      <c r="B26" s="33"/>
      <c r="C26" s="33"/>
      <c r="D26" s="34"/>
      <c r="E26" s="18">
        <f>SUM(E10:E25)</f>
        <v>61000000</v>
      </c>
      <c r="F26" s="18">
        <f>SUM(F10:F25)</f>
        <v>36000000</v>
      </c>
      <c r="G26" s="18">
        <f>SUM(G10:G25)</f>
        <v>36000000</v>
      </c>
      <c r="H26" s="18">
        <f>SUM(H10:H25)</f>
        <v>61000000</v>
      </c>
      <c r="J26" s="17"/>
    </row>
    <row r="28" spans="1:10" x14ac:dyDescent="0.25">
      <c r="A28" s="35" t="s">
        <v>11</v>
      </c>
      <c r="B28" s="35"/>
      <c r="C28" s="35"/>
      <c r="D28" s="2"/>
    </row>
    <row r="29" spans="1:10" ht="30.6" customHeight="1" x14ac:dyDescent="0.25">
      <c r="A29" s="31" t="s">
        <v>60</v>
      </c>
      <c r="B29" s="31"/>
      <c r="C29" s="31"/>
      <c r="D29" s="31"/>
      <c r="E29" s="31"/>
      <c r="F29" s="31"/>
      <c r="G29" s="31"/>
      <c r="H29" s="31"/>
    </row>
    <row r="31" spans="1:10" x14ac:dyDescent="0.25">
      <c r="A31" s="9" t="s">
        <v>21</v>
      </c>
      <c r="B31" s="9"/>
      <c r="C31" s="9"/>
    </row>
    <row r="32" spans="1:10" ht="43.2" x14ac:dyDescent="0.25">
      <c r="A32" s="3" t="s">
        <v>1</v>
      </c>
      <c r="B32" s="3" t="s">
        <v>2</v>
      </c>
      <c r="C32" s="3" t="s">
        <v>4</v>
      </c>
      <c r="D32" s="3" t="s">
        <v>9</v>
      </c>
      <c r="E32" s="4" t="s">
        <v>5</v>
      </c>
      <c r="F32" s="3" t="s">
        <v>6</v>
      </c>
      <c r="G32" s="3" t="s">
        <v>7</v>
      </c>
      <c r="H32" s="3" t="s">
        <v>8</v>
      </c>
    </row>
    <row r="33" spans="1:10" ht="13.8" x14ac:dyDescent="0.25">
      <c r="A33" s="13" t="s">
        <v>27</v>
      </c>
      <c r="B33" s="14" t="s">
        <v>28</v>
      </c>
      <c r="C33" s="10" t="s">
        <v>24</v>
      </c>
      <c r="D33" s="15" t="s">
        <v>25</v>
      </c>
      <c r="E33" s="16">
        <v>237627.21</v>
      </c>
      <c r="F33" s="28">
        <v>237627.21</v>
      </c>
      <c r="G33" s="27"/>
      <c r="H33" s="8">
        <f>+E33-F33+G33</f>
        <v>0</v>
      </c>
    </row>
    <row r="34" spans="1:10" ht="13.8" x14ac:dyDescent="0.25">
      <c r="A34" s="13" t="s">
        <v>22</v>
      </c>
      <c r="B34" s="14" t="s">
        <v>23</v>
      </c>
      <c r="C34" s="10" t="s">
        <v>24</v>
      </c>
      <c r="D34" s="15" t="s">
        <v>25</v>
      </c>
      <c r="E34" s="16">
        <v>4480885.49</v>
      </c>
      <c r="F34" s="28">
        <v>353352.79000000004</v>
      </c>
      <c r="G34" s="27"/>
      <c r="H34" s="8">
        <f>+E34-F34+G34</f>
        <v>4127532.7</v>
      </c>
    </row>
    <row r="35" spans="1:10" ht="13.8" x14ac:dyDescent="0.25">
      <c r="A35" s="13" t="s">
        <v>27</v>
      </c>
      <c r="B35" s="14" t="s">
        <v>28</v>
      </c>
      <c r="C35" s="10" t="s">
        <v>29</v>
      </c>
      <c r="D35" s="15" t="s">
        <v>30</v>
      </c>
      <c r="E35" s="8">
        <v>0</v>
      </c>
      <c r="F35" s="27"/>
      <c r="G35" s="27">
        <v>590980</v>
      </c>
      <c r="H35" s="8">
        <f t="shared" ref="H35" si="1">+E35-F35+G35</f>
        <v>590980</v>
      </c>
    </row>
    <row r="36" spans="1:10" x14ac:dyDescent="0.25">
      <c r="A36" s="32"/>
      <c r="B36" s="33"/>
      <c r="C36" s="33"/>
      <c r="D36" s="34"/>
      <c r="E36" s="18">
        <f>SUM(E33:E35)</f>
        <v>4718512.7</v>
      </c>
      <c r="F36" s="18">
        <f>SUM(F33:F35)</f>
        <v>590980</v>
      </c>
      <c r="G36" s="18">
        <f>SUM(G33:G35)</f>
        <v>590980</v>
      </c>
      <c r="H36" s="18">
        <f>SUM(H33:H35)</f>
        <v>4718512.7</v>
      </c>
      <c r="I36" s="17"/>
    </row>
    <row r="38" spans="1:10" x14ac:dyDescent="0.25">
      <c r="A38" s="35" t="s">
        <v>11</v>
      </c>
      <c r="B38" s="35"/>
      <c r="C38" s="35"/>
      <c r="D38" s="12"/>
    </row>
    <row r="39" spans="1:10" ht="45" customHeight="1" x14ac:dyDescent="0.25">
      <c r="A39" s="31" t="s">
        <v>31</v>
      </c>
      <c r="B39" s="31"/>
      <c r="C39" s="31"/>
      <c r="D39" s="31"/>
      <c r="E39" s="31"/>
      <c r="F39" s="31"/>
      <c r="G39" s="31"/>
      <c r="H39" s="31"/>
    </row>
    <row r="41" spans="1:10" x14ac:dyDescent="0.25">
      <c r="A41" s="9" t="s">
        <v>26</v>
      </c>
      <c r="B41" s="9"/>
      <c r="C41" s="9"/>
    </row>
    <row r="42" spans="1:10" ht="43.2" x14ac:dyDescent="0.25">
      <c r="A42" s="3" t="s">
        <v>1</v>
      </c>
      <c r="B42" s="3" t="s">
        <v>2</v>
      </c>
      <c r="C42" s="3" t="s">
        <v>4</v>
      </c>
      <c r="D42" s="3" t="s">
        <v>9</v>
      </c>
      <c r="E42" s="4" t="s">
        <v>5</v>
      </c>
      <c r="F42" s="3" t="s">
        <v>6</v>
      </c>
      <c r="G42" s="3" t="s">
        <v>7</v>
      </c>
      <c r="H42" s="3" t="s">
        <v>8</v>
      </c>
    </row>
    <row r="43" spans="1:10" ht="13.8" x14ac:dyDescent="0.25">
      <c r="A43" s="13" t="s">
        <v>3</v>
      </c>
      <c r="B43" s="14" t="s">
        <v>3</v>
      </c>
      <c r="C43" s="10" t="s">
        <v>24</v>
      </c>
      <c r="D43" s="15" t="s">
        <v>25</v>
      </c>
      <c r="E43" s="16">
        <v>26936001.649999999</v>
      </c>
      <c r="F43" s="16">
        <v>4500000</v>
      </c>
      <c r="G43" s="8"/>
      <c r="H43" s="8">
        <f>+E43-F43+G43</f>
        <v>22436001.649999999</v>
      </c>
      <c r="J43" s="29"/>
    </row>
    <row r="44" spans="1:10" ht="27.6" x14ac:dyDescent="0.25">
      <c r="A44" s="13" t="s">
        <v>27</v>
      </c>
      <c r="B44" s="14" t="s">
        <v>61</v>
      </c>
      <c r="C44" s="10" t="s">
        <v>62</v>
      </c>
      <c r="D44" s="15" t="s">
        <v>63</v>
      </c>
      <c r="E44" s="16">
        <v>0</v>
      </c>
      <c r="F44" s="16"/>
      <c r="G44" s="8">
        <v>4500000</v>
      </c>
      <c r="H44" s="8">
        <f>+E44-F44+G44</f>
        <v>4500000</v>
      </c>
    </row>
    <row r="45" spans="1:10" x14ac:dyDescent="0.25">
      <c r="A45" s="32"/>
      <c r="B45" s="33"/>
      <c r="C45" s="33"/>
      <c r="D45" s="34"/>
      <c r="E45" s="18">
        <f>SUM(E43:E44)</f>
        <v>26936001.649999999</v>
      </c>
      <c r="F45" s="18">
        <f>SUM(F43:F44)</f>
        <v>4500000</v>
      </c>
      <c r="G45" s="18">
        <f>SUM(G43:G44)</f>
        <v>4500000</v>
      </c>
      <c r="H45" s="18">
        <f>SUM(H43:H44)</f>
        <v>26936001.649999999</v>
      </c>
    </row>
    <row r="47" spans="1:10" x14ac:dyDescent="0.25">
      <c r="A47" s="35" t="s">
        <v>11</v>
      </c>
      <c r="B47" s="35"/>
      <c r="C47" s="35"/>
      <c r="D47" s="12"/>
    </row>
    <row r="48" spans="1:10" ht="42.6" customHeight="1" x14ac:dyDescent="0.25">
      <c r="A48" s="31" t="s">
        <v>66</v>
      </c>
      <c r="B48" s="31"/>
      <c r="C48" s="31"/>
      <c r="D48" s="31"/>
      <c r="E48" s="31"/>
      <c r="F48" s="31"/>
      <c r="G48" s="31"/>
      <c r="H48" s="31"/>
    </row>
    <row r="55" spans="1:10" x14ac:dyDescent="0.25">
      <c r="A55" s="9" t="s">
        <v>64</v>
      </c>
      <c r="B55" s="9"/>
      <c r="C55" s="9"/>
    </row>
    <row r="56" spans="1:10" ht="43.2" x14ac:dyDescent="0.25">
      <c r="A56" s="3" t="s">
        <v>1</v>
      </c>
      <c r="B56" s="3" t="s">
        <v>2</v>
      </c>
      <c r="C56" s="3" t="s">
        <v>4</v>
      </c>
      <c r="D56" s="3" t="s">
        <v>9</v>
      </c>
      <c r="E56" s="4" t="s">
        <v>5</v>
      </c>
      <c r="F56" s="3" t="s">
        <v>6</v>
      </c>
      <c r="G56" s="3" t="s">
        <v>7</v>
      </c>
      <c r="H56" s="3" t="s">
        <v>8</v>
      </c>
    </row>
    <row r="57" spans="1:10" ht="13.8" x14ac:dyDescent="0.25">
      <c r="A57" s="13" t="s">
        <v>3</v>
      </c>
      <c r="B57" s="14" t="s">
        <v>3</v>
      </c>
      <c r="C57" s="10" t="s">
        <v>24</v>
      </c>
      <c r="D57" s="19" t="s">
        <v>67</v>
      </c>
      <c r="E57" s="20">
        <f>+H43</f>
        <v>22436001.649999999</v>
      </c>
      <c r="F57" s="30">
        <v>20351442.93</v>
      </c>
      <c r="G57" s="27"/>
      <c r="H57" s="8">
        <f>+E57-F57+G57</f>
        <v>2084558.7199999988</v>
      </c>
    </row>
    <row r="58" spans="1:10" ht="13.8" x14ac:dyDescent="0.25">
      <c r="A58" s="13" t="s">
        <v>3</v>
      </c>
      <c r="B58" s="14" t="s">
        <v>27</v>
      </c>
      <c r="C58" s="10" t="s">
        <v>24</v>
      </c>
      <c r="D58" s="19" t="s">
        <v>67</v>
      </c>
      <c r="E58" s="20">
        <v>745954.35</v>
      </c>
      <c r="F58" s="30">
        <v>745954.35</v>
      </c>
      <c r="G58" s="27"/>
      <c r="H58" s="8">
        <f t="shared" ref="H58:H70" si="2">+E58-F58+G58</f>
        <v>0</v>
      </c>
    </row>
    <row r="59" spans="1:10" ht="13.8" x14ac:dyDescent="0.25">
      <c r="A59" s="13" t="s">
        <v>27</v>
      </c>
      <c r="B59" s="14" t="s">
        <v>22</v>
      </c>
      <c r="C59" s="10" t="s">
        <v>24</v>
      </c>
      <c r="D59" s="19" t="s">
        <v>67</v>
      </c>
      <c r="E59" s="20">
        <v>4675114.72</v>
      </c>
      <c r="F59" s="30">
        <v>4675114.72</v>
      </c>
      <c r="G59" s="27"/>
      <c r="H59" s="8">
        <f t="shared" si="2"/>
        <v>0</v>
      </c>
    </row>
    <row r="60" spans="1:10" ht="13.8" x14ac:dyDescent="0.25">
      <c r="A60" s="13" t="s">
        <v>27</v>
      </c>
      <c r="B60" s="14" t="s">
        <v>68</v>
      </c>
      <c r="C60" s="10" t="s">
        <v>24</v>
      </c>
      <c r="D60" s="19" t="s">
        <v>67</v>
      </c>
      <c r="E60" s="20">
        <v>385409.94</v>
      </c>
      <c r="F60" s="30">
        <v>385409.94</v>
      </c>
      <c r="G60" s="27"/>
      <c r="H60" s="8">
        <f t="shared" si="2"/>
        <v>0</v>
      </c>
    </row>
    <row r="61" spans="1:10" ht="13.8" x14ac:dyDescent="0.25">
      <c r="A61" s="13" t="s">
        <v>27</v>
      </c>
      <c r="B61" s="14" t="s">
        <v>69</v>
      </c>
      <c r="C61" s="10" t="s">
        <v>24</v>
      </c>
      <c r="D61" s="19" t="s">
        <v>67</v>
      </c>
      <c r="E61" s="20">
        <v>1743004.86</v>
      </c>
      <c r="F61" s="30">
        <v>1743004.86</v>
      </c>
      <c r="G61" s="27"/>
      <c r="H61" s="8">
        <f t="shared" si="2"/>
        <v>0</v>
      </c>
    </row>
    <row r="62" spans="1:10" ht="13.8" x14ac:dyDescent="0.25">
      <c r="A62" s="13" t="s">
        <v>27</v>
      </c>
      <c r="B62" s="14" t="s">
        <v>70</v>
      </c>
      <c r="C62" s="10" t="s">
        <v>24</v>
      </c>
      <c r="D62" s="19" t="s">
        <v>67</v>
      </c>
      <c r="E62" s="20">
        <v>2383678.7400000002</v>
      </c>
      <c r="F62" s="30">
        <v>2383678.7400000002</v>
      </c>
      <c r="G62" s="27"/>
      <c r="H62" s="8">
        <f t="shared" si="2"/>
        <v>0</v>
      </c>
    </row>
    <row r="63" spans="1:10" ht="13.8" x14ac:dyDescent="0.25">
      <c r="A63" s="13" t="s">
        <v>27</v>
      </c>
      <c r="B63" s="14" t="s">
        <v>71</v>
      </c>
      <c r="C63" s="10" t="s">
        <v>24</v>
      </c>
      <c r="D63" s="19" t="s">
        <v>67</v>
      </c>
      <c r="E63" s="20">
        <v>73021.72</v>
      </c>
      <c r="F63" s="30">
        <v>73021.72</v>
      </c>
      <c r="G63" s="27"/>
      <c r="H63" s="8">
        <f t="shared" si="2"/>
        <v>0</v>
      </c>
    </row>
    <row r="64" spans="1:10" ht="13.8" x14ac:dyDescent="0.25">
      <c r="A64" s="13" t="s">
        <v>22</v>
      </c>
      <c r="B64" s="14" t="s">
        <v>23</v>
      </c>
      <c r="C64" s="10" t="s">
        <v>24</v>
      </c>
      <c r="D64" s="19" t="s">
        <v>67</v>
      </c>
      <c r="E64" s="20">
        <v>2155452.7000000002</v>
      </c>
      <c r="F64" s="30">
        <v>2155452.7000000002</v>
      </c>
      <c r="G64" s="27"/>
      <c r="H64" s="8">
        <f t="shared" si="2"/>
        <v>0</v>
      </c>
      <c r="I64" s="17"/>
      <c r="J64" s="30"/>
    </row>
    <row r="65" spans="1:8" ht="26.4" x14ac:dyDescent="0.25">
      <c r="A65" s="13" t="s">
        <v>3</v>
      </c>
      <c r="B65" s="14" t="s">
        <v>3</v>
      </c>
      <c r="C65" s="10" t="s">
        <v>77</v>
      </c>
      <c r="D65" s="21" t="s">
        <v>72</v>
      </c>
      <c r="E65" s="20">
        <v>56684500</v>
      </c>
      <c r="F65" s="30"/>
      <c r="G65" s="30">
        <v>12508000</v>
      </c>
      <c r="H65" s="8">
        <f t="shared" si="2"/>
        <v>69192500</v>
      </c>
    </row>
    <row r="66" spans="1:8" ht="15.6" customHeight="1" x14ac:dyDescent="0.25">
      <c r="A66" s="13" t="s">
        <v>3</v>
      </c>
      <c r="B66" s="14" t="s">
        <v>3</v>
      </c>
      <c r="C66" s="10" t="s">
        <v>82</v>
      </c>
      <c r="D66" s="21" t="s">
        <v>81</v>
      </c>
      <c r="E66" s="20">
        <v>16340574</v>
      </c>
      <c r="F66" s="30"/>
      <c r="G66" s="30">
        <v>3000000</v>
      </c>
      <c r="H66" s="8">
        <f t="shared" si="2"/>
        <v>19340574</v>
      </c>
    </row>
    <row r="67" spans="1:8" ht="13.8" x14ac:dyDescent="0.25">
      <c r="A67" s="13" t="s">
        <v>3</v>
      </c>
      <c r="B67" s="14" t="s">
        <v>3</v>
      </c>
      <c r="C67" s="10" t="s">
        <v>78</v>
      </c>
      <c r="D67" s="21" t="s">
        <v>73</v>
      </c>
      <c r="E67" s="20">
        <v>0</v>
      </c>
      <c r="F67" s="30"/>
      <c r="G67" s="30">
        <v>3000000</v>
      </c>
      <c r="H67" s="8">
        <f t="shared" si="2"/>
        <v>3000000</v>
      </c>
    </row>
    <row r="68" spans="1:8" ht="13.8" x14ac:dyDescent="0.25">
      <c r="A68" s="13" t="s">
        <v>3</v>
      </c>
      <c r="B68" s="14" t="s">
        <v>3</v>
      </c>
      <c r="C68" s="10" t="s">
        <v>56</v>
      </c>
      <c r="D68" s="21" t="s">
        <v>74</v>
      </c>
      <c r="E68" s="20">
        <v>12316562</v>
      </c>
      <c r="F68" s="30"/>
      <c r="G68" s="30">
        <v>8405079.9600000009</v>
      </c>
      <c r="H68" s="8">
        <f t="shared" si="2"/>
        <v>20721641.960000001</v>
      </c>
    </row>
    <row r="69" spans="1:8" ht="13.8" x14ac:dyDescent="0.25">
      <c r="A69" s="13" t="s">
        <v>3</v>
      </c>
      <c r="B69" s="14" t="s">
        <v>3</v>
      </c>
      <c r="C69" s="10" t="s">
        <v>79</v>
      </c>
      <c r="D69" s="21" t="s">
        <v>75</v>
      </c>
      <c r="E69" s="20">
        <v>31019399.899999999</v>
      </c>
      <c r="F69" s="30"/>
      <c r="G69" s="30">
        <v>3600000</v>
      </c>
      <c r="H69" s="8">
        <f t="shared" si="2"/>
        <v>34619399.899999999</v>
      </c>
    </row>
    <row r="70" spans="1:8" ht="13.8" x14ac:dyDescent="0.25">
      <c r="A70" s="13" t="s">
        <v>3</v>
      </c>
      <c r="B70" s="14" t="s">
        <v>3</v>
      </c>
      <c r="C70" s="10" t="s">
        <v>80</v>
      </c>
      <c r="D70" s="21" t="s">
        <v>76</v>
      </c>
      <c r="E70" s="20">
        <v>3497243</v>
      </c>
      <c r="F70" s="30"/>
      <c r="G70" s="30">
        <v>2000000</v>
      </c>
      <c r="H70" s="8">
        <f t="shared" si="2"/>
        <v>5497243</v>
      </c>
    </row>
    <row r="71" spans="1:8" x14ac:dyDescent="0.25">
      <c r="A71" s="32"/>
      <c r="B71" s="33"/>
      <c r="C71" s="33"/>
      <c r="D71" s="34"/>
      <c r="E71" s="18">
        <f>SUM(E57:E70)</f>
        <v>154455917.58000001</v>
      </c>
      <c r="F71" s="18">
        <f>SUM(F57:F70)</f>
        <v>32513079.959999997</v>
      </c>
      <c r="G71" s="18">
        <f>SUM(G57:G70)</f>
        <v>32513079.960000001</v>
      </c>
      <c r="H71" s="18">
        <f>SUM(H57:H70)</f>
        <v>154455917.58000001</v>
      </c>
    </row>
    <row r="72" spans="1:8" x14ac:dyDescent="0.25">
      <c r="A72" s="35" t="s">
        <v>11</v>
      </c>
      <c r="B72" s="35"/>
      <c r="C72" s="35"/>
      <c r="D72" s="12"/>
    </row>
    <row r="73" spans="1:8" ht="148.19999999999999" customHeight="1" x14ac:dyDescent="0.25">
      <c r="A73" s="31" t="s">
        <v>83</v>
      </c>
      <c r="B73" s="31"/>
      <c r="C73" s="31"/>
      <c r="D73" s="31"/>
      <c r="E73" s="31"/>
      <c r="F73" s="31"/>
      <c r="G73" s="31"/>
      <c r="H73" s="31"/>
    </row>
    <row r="75" spans="1:8" x14ac:dyDescent="0.25">
      <c r="A75" s="9" t="s">
        <v>65</v>
      </c>
      <c r="B75" s="9"/>
      <c r="C75" s="9"/>
    </row>
    <row r="76" spans="1:8" ht="43.2" x14ac:dyDescent="0.25">
      <c r="A76" s="3" t="s">
        <v>1</v>
      </c>
      <c r="B76" s="3" t="s">
        <v>2</v>
      </c>
      <c r="C76" s="3" t="s">
        <v>4</v>
      </c>
      <c r="D76" s="3" t="s">
        <v>9</v>
      </c>
      <c r="E76" s="4" t="s">
        <v>5</v>
      </c>
      <c r="F76" s="3" t="s">
        <v>6</v>
      </c>
      <c r="G76" s="3" t="s">
        <v>7</v>
      </c>
      <c r="H76" s="3" t="s">
        <v>8</v>
      </c>
    </row>
    <row r="77" spans="1:8" ht="13.8" x14ac:dyDescent="0.25">
      <c r="A77" s="13" t="s">
        <v>3</v>
      </c>
      <c r="B77" s="14" t="s">
        <v>3</v>
      </c>
      <c r="C77" s="10" t="s">
        <v>24</v>
      </c>
      <c r="D77" s="19" t="s">
        <v>67</v>
      </c>
      <c r="E77" s="20">
        <f>+H57</f>
        <v>2084558.7199999988</v>
      </c>
      <c r="F77" s="30">
        <v>1580558.72</v>
      </c>
      <c r="G77" s="27"/>
      <c r="H77" s="8">
        <f>+E77-F77+G77</f>
        <v>503999.99999999884</v>
      </c>
    </row>
    <row r="78" spans="1:8" ht="13.8" x14ac:dyDescent="0.25">
      <c r="A78" s="13" t="s">
        <v>3</v>
      </c>
      <c r="B78" s="14" t="s">
        <v>3</v>
      </c>
      <c r="C78" s="10" t="s">
        <v>87</v>
      </c>
      <c r="D78" s="19" t="s">
        <v>88</v>
      </c>
      <c r="E78" s="20">
        <v>12000000</v>
      </c>
      <c r="F78" s="30">
        <v>3000000</v>
      </c>
      <c r="G78" s="27"/>
      <c r="H78" s="8">
        <f t="shared" ref="H78:H86" si="3">+E78-F78+G78</f>
        <v>9000000</v>
      </c>
    </row>
    <row r="79" spans="1:8" ht="13.8" x14ac:dyDescent="0.25">
      <c r="A79" s="13" t="s">
        <v>3</v>
      </c>
      <c r="B79" s="14" t="s">
        <v>3</v>
      </c>
      <c r="C79" s="10" t="s">
        <v>102</v>
      </c>
      <c r="D79" s="19" t="s">
        <v>103</v>
      </c>
      <c r="E79" s="20">
        <v>8000000</v>
      </c>
      <c r="F79" s="30">
        <v>1000000</v>
      </c>
      <c r="G79" s="27"/>
      <c r="H79" s="8">
        <f t="shared" si="3"/>
        <v>7000000</v>
      </c>
    </row>
    <row r="80" spans="1:8" ht="13.8" x14ac:dyDescent="0.25">
      <c r="A80" s="13" t="s">
        <v>3</v>
      </c>
      <c r="B80" s="14" t="s">
        <v>3</v>
      </c>
      <c r="C80" s="10" t="s">
        <v>89</v>
      </c>
      <c r="D80" s="19" t="s">
        <v>90</v>
      </c>
      <c r="E80" s="20">
        <v>9499754</v>
      </c>
      <c r="F80" s="30">
        <v>2000000</v>
      </c>
      <c r="G80" s="27"/>
      <c r="H80" s="8">
        <f t="shared" si="3"/>
        <v>7499754</v>
      </c>
    </row>
    <row r="81" spans="1:9" ht="13.8" x14ac:dyDescent="0.25">
      <c r="A81" s="13" t="s">
        <v>3</v>
      </c>
      <c r="B81" s="14" t="s">
        <v>3</v>
      </c>
      <c r="C81" s="10" t="s">
        <v>91</v>
      </c>
      <c r="D81" s="19" t="s">
        <v>92</v>
      </c>
      <c r="E81" s="20">
        <v>2985971</v>
      </c>
      <c r="F81" s="30">
        <v>419441.28</v>
      </c>
      <c r="G81" s="27"/>
      <c r="H81" s="8">
        <f t="shared" si="3"/>
        <v>2566529.7199999997</v>
      </c>
    </row>
    <row r="82" spans="1:9" ht="13.8" x14ac:dyDescent="0.25">
      <c r="A82" s="13" t="s">
        <v>3</v>
      </c>
      <c r="B82" s="14" t="s">
        <v>3</v>
      </c>
      <c r="C82" s="10" t="s">
        <v>93</v>
      </c>
      <c r="D82" s="19" t="s">
        <v>94</v>
      </c>
      <c r="E82" s="20">
        <v>2980893</v>
      </c>
      <c r="F82" s="30">
        <v>1000000</v>
      </c>
      <c r="G82" s="27"/>
      <c r="H82" s="8">
        <f t="shared" si="3"/>
        <v>1980893</v>
      </c>
    </row>
    <row r="83" spans="1:9" ht="13.8" x14ac:dyDescent="0.25">
      <c r="A83" s="13" t="s">
        <v>3</v>
      </c>
      <c r="B83" s="14" t="s">
        <v>3</v>
      </c>
      <c r="C83" s="10" t="s">
        <v>95</v>
      </c>
      <c r="D83" s="19" t="s">
        <v>96</v>
      </c>
      <c r="E83" s="20">
        <v>2000000</v>
      </c>
      <c r="F83" s="30">
        <v>500000</v>
      </c>
      <c r="G83" s="27"/>
      <c r="H83" s="8">
        <f t="shared" si="3"/>
        <v>1500000</v>
      </c>
    </row>
    <row r="84" spans="1:9" ht="13.8" x14ac:dyDescent="0.25">
      <c r="A84" s="13" t="s">
        <v>3</v>
      </c>
      <c r="B84" s="14" t="s">
        <v>3</v>
      </c>
      <c r="C84" s="10" t="s">
        <v>97</v>
      </c>
      <c r="D84" s="19" t="s">
        <v>98</v>
      </c>
      <c r="E84" s="20">
        <v>9601500</v>
      </c>
      <c r="F84" s="30">
        <v>1000000</v>
      </c>
      <c r="G84" s="27"/>
      <c r="H84" s="8">
        <f t="shared" si="3"/>
        <v>8601500</v>
      </c>
    </row>
    <row r="85" spans="1:9" ht="13.8" x14ac:dyDescent="0.25">
      <c r="A85" s="13" t="s">
        <v>22</v>
      </c>
      <c r="B85" s="14" t="s">
        <v>23</v>
      </c>
      <c r="C85" s="10" t="s">
        <v>99</v>
      </c>
      <c r="D85" s="19" t="s">
        <v>100</v>
      </c>
      <c r="E85" s="20">
        <v>5892800</v>
      </c>
      <c r="F85" s="30">
        <v>1000000</v>
      </c>
      <c r="G85" s="27"/>
      <c r="H85" s="8">
        <f t="shared" si="3"/>
        <v>4892800</v>
      </c>
    </row>
    <row r="86" spans="1:9" ht="13.8" x14ac:dyDescent="0.25">
      <c r="A86" s="13" t="s">
        <v>22</v>
      </c>
      <c r="B86" s="14" t="s">
        <v>23</v>
      </c>
      <c r="C86" s="10" t="s">
        <v>79</v>
      </c>
      <c r="D86" s="19" t="s">
        <v>101</v>
      </c>
      <c r="E86" s="20">
        <v>3000000</v>
      </c>
      <c r="F86" s="30">
        <v>500000</v>
      </c>
      <c r="G86" s="27"/>
      <c r="H86" s="8">
        <f t="shared" si="3"/>
        <v>2500000</v>
      </c>
    </row>
    <row r="87" spans="1:9" ht="13.8" x14ac:dyDescent="0.25">
      <c r="A87" s="13" t="s">
        <v>27</v>
      </c>
      <c r="B87" s="14" t="s">
        <v>61</v>
      </c>
      <c r="C87" s="10" t="s">
        <v>62</v>
      </c>
      <c r="D87" s="19" t="s">
        <v>63</v>
      </c>
      <c r="E87" s="20">
        <v>8000000</v>
      </c>
      <c r="F87" s="30"/>
      <c r="G87" s="30">
        <v>12000000</v>
      </c>
      <c r="H87" s="8">
        <f t="shared" ref="H87" si="4">+E87-F87+G87</f>
        <v>20000000</v>
      </c>
    </row>
    <row r="88" spans="1:9" x14ac:dyDescent="0.25">
      <c r="A88" s="32"/>
      <c r="B88" s="33"/>
      <c r="C88" s="33"/>
      <c r="D88" s="34"/>
      <c r="E88" s="18">
        <f>SUM(E77:E87)</f>
        <v>66045476.719999999</v>
      </c>
      <c r="F88" s="18">
        <f>SUM(F77:F87)</f>
        <v>12000000</v>
      </c>
      <c r="G88" s="18">
        <f>SUM(G77:G87)</f>
        <v>12000000</v>
      </c>
      <c r="H88" s="18">
        <f>SUM(H77:H87)</f>
        <v>66045476.719999999</v>
      </c>
      <c r="I88" s="17"/>
    </row>
    <row r="89" spans="1:9" x14ac:dyDescent="0.25">
      <c r="A89" s="35" t="s">
        <v>11</v>
      </c>
      <c r="B89" s="35"/>
      <c r="C89" s="35"/>
      <c r="D89" s="12"/>
    </row>
    <row r="90" spans="1:9" ht="37.200000000000003" customHeight="1" x14ac:dyDescent="0.25">
      <c r="A90" s="31" t="s">
        <v>126</v>
      </c>
      <c r="B90" s="31"/>
      <c r="C90" s="31"/>
      <c r="D90" s="31"/>
      <c r="E90" s="31"/>
      <c r="F90" s="31"/>
      <c r="G90" s="31"/>
      <c r="H90" s="31"/>
    </row>
    <row r="92" spans="1:9" x14ac:dyDescent="0.25">
      <c r="A92" s="9" t="s">
        <v>84</v>
      </c>
      <c r="B92" s="9"/>
      <c r="C92" s="9"/>
    </row>
    <row r="93" spans="1:9" ht="43.2" x14ac:dyDescent="0.25">
      <c r="A93" s="3" t="s">
        <v>1</v>
      </c>
      <c r="B93" s="3" t="s">
        <v>2</v>
      </c>
      <c r="C93" s="3" t="s">
        <v>4</v>
      </c>
      <c r="D93" s="3" t="s">
        <v>9</v>
      </c>
      <c r="E93" s="4" t="s">
        <v>5</v>
      </c>
      <c r="F93" s="3" t="s">
        <v>6</v>
      </c>
      <c r="G93" s="3" t="s">
        <v>7</v>
      </c>
      <c r="H93" s="3" t="s">
        <v>8</v>
      </c>
    </row>
    <row r="94" spans="1:9" ht="13.8" x14ac:dyDescent="0.25">
      <c r="A94" s="13" t="s">
        <v>3</v>
      </c>
      <c r="B94" s="14" t="s">
        <v>3</v>
      </c>
      <c r="C94" s="10" t="s">
        <v>104</v>
      </c>
      <c r="D94" s="19" t="s">
        <v>105</v>
      </c>
      <c r="E94" s="20">
        <v>83916393</v>
      </c>
      <c r="F94" s="30">
        <v>9137100</v>
      </c>
      <c r="G94" s="30"/>
      <c r="H94" s="8">
        <f>+E94-F94+G94</f>
        <v>74779293</v>
      </c>
    </row>
    <row r="95" spans="1:9" ht="13.8" x14ac:dyDescent="0.25">
      <c r="A95" s="13" t="s">
        <v>3</v>
      </c>
      <c r="B95" s="14" t="s">
        <v>3</v>
      </c>
      <c r="C95" s="10" t="s">
        <v>106</v>
      </c>
      <c r="D95" s="19" t="s">
        <v>85</v>
      </c>
      <c r="E95" s="20">
        <v>69098798.349999994</v>
      </c>
      <c r="F95" s="30"/>
      <c r="G95" s="30">
        <v>8244000</v>
      </c>
      <c r="H95" s="8">
        <f t="shared" ref="H95:H96" si="5">+E95-F95+G95</f>
        <v>77342798.349999994</v>
      </c>
    </row>
    <row r="96" spans="1:9" ht="13.8" x14ac:dyDescent="0.25">
      <c r="A96" s="13" t="s">
        <v>3</v>
      </c>
      <c r="B96" s="14" t="s">
        <v>3</v>
      </c>
      <c r="C96" s="10" t="s">
        <v>108</v>
      </c>
      <c r="D96" s="19" t="s">
        <v>107</v>
      </c>
      <c r="E96" s="20">
        <v>108420881.34</v>
      </c>
      <c r="F96" s="30"/>
      <c r="G96" s="30">
        <v>893100</v>
      </c>
      <c r="H96" s="8">
        <f t="shared" si="5"/>
        <v>109313981.34</v>
      </c>
    </row>
    <row r="97" spans="1:8" x14ac:dyDescent="0.25">
      <c r="A97" s="32"/>
      <c r="B97" s="33"/>
      <c r="C97" s="33"/>
      <c r="D97" s="34"/>
      <c r="E97" s="18">
        <f>SUM(E94:E96)</f>
        <v>261436072.69</v>
      </c>
      <c r="F97" s="18">
        <f>SUM(F94:F96)</f>
        <v>9137100</v>
      </c>
      <c r="G97" s="18">
        <f>SUM(G94:G96)</f>
        <v>9137100</v>
      </c>
      <c r="H97" s="18">
        <f>SUM(H94:H96)</f>
        <v>261436072.69</v>
      </c>
    </row>
    <row r="98" spans="1:8" x14ac:dyDescent="0.25">
      <c r="A98" s="35" t="s">
        <v>11</v>
      </c>
      <c r="B98" s="35"/>
      <c r="C98" s="35"/>
      <c r="D98" s="22"/>
    </row>
    <row r="99" spans="1:8" ht="71.400000000000006" customHeight="1" x14ac:dyDescent="0.25">
      <c r="A99" s="31" t="s">
        <v>109</v>
      </c>
      <c r="B99" s="31"/>
      <c r="C99" s="31"/>
      <c r="D99" s="31"/>
      <c r="E99" s="31"/>
      <c r="F99" s="31"/>
      <c r="G99" s="31"/>
      <c r="H99" s="31"/>
    </row>
    <row r="100" spans="1:8" ht="13.8" x14ac:dyDescent="0.25">
      <c r="A100"/>
      <c r="B100"/>
      <c r="C100"/>
      <c r="D100"/>
      <c r="E100"/>
      <c r="F100"/>
      <c r="G100"/>
      <c r="H100"/>
    </row>
    <row r="101" spans="1:8" x14ac:dyDescent="0.25">
      <c r="A101" s="9" t="s">
        <v>86</v>
      </c>
      <c r="B101" s="9"/>
      <c r="C101" s="9"/>
    </row>
    <row r="102" spans="1:8" ht="43.2" x14ac:dyDescent="0.25">
      <c r="A102" s="3" t="s">
        <v>1</v>
      </c>
      <c r="B102" s="3" t="s">
        <v>2</v>
      </c>
      <c r="C102" s="3" t="s">
        <v>4</v>
      </c>
      <c r="D102" s="3" t="s">
        <v>9</v>
      </c>
      <c r="E102" s="4" t="s">
        <v>5</v>
      </c>
      <c r="F102" s="3" t="s">
        <v>6</v>
      </c>
      <c r="G102" s="3" t="s">
        <v>7</v>
      </c>
      <c r="H102" s="3" t="s">
        <v>8</v>
      </c>
    </row>
    <row r="103" spans="1:8" ht="28.8" x14ac:dyDescent="0.25">
      <c r="A103" s="23" t="s">
        <v>111</v>
      </c>
      <c r="B103" s="24" t="s">
        <v>3</v>
      </c>
      <c r="C103" s="23" t="s">
        <v>112</v>
      </c>
      <c r="D103" s="25" t="s">
        <v>118</v>
      </c>
      <c r="E103" s="20">
        <v>4861882.82</v>
      </c>
      <c r="F103" s="30"/>
      <c r="G103" s="30">
        <v>7194163.5399999991</v>
      </c>
      <c r="H103" s="26">
        <f>+E103-F103+G103</f>
        <v>12056046.359999999</v>
      </c>
    </row>
    <row r="104" spans="1:8" ht="14.4" x14ac:dyDescent="0.25">
      <c r="A104" s="23" t="s">
        <v>111</v>
      </c>
      <c r="B104" s="24" t="s">
        <v>3</v>
      </c>
      <c r="C104" s="23" t="s">
        <v>113</v>
      </c>
      <c r="D104" s="25" t="s">
        <v>119</v>
      </c>
      <c r="E104" s="20">
        <v>15463189.359999999</v>
      </c>
      <c r="F104" s="30">
        <v>14811513.18</v>
      </c>
      <c r="G104" s="30"/>
      <c r="H104" s="26">
        <f t="shared" ref="H104:H114" si="6">+E104-F104+G104</f>
        <v>651676.1799999997</v>
      </c>
    </row>
    <row r="105" spans="1:8" ht="14.4" x14ac:dyDescent="0.25">
      <c r="A105" s="23" t="s">
        <v>111</v>
      </c>
      <c r="B105" s="24" t="s">
        <v>3</v>
      </c>
      <c r="C105" s="23" t="s">
        <v>114</v>
      </c>
      <c r="D105" s="25" t="s">
        <v>120</v>
      </c>
      <c r="E105" s="20">
        <v>144518.18</v>
      </c>
      <c r="F105" s="30"/>
      <c r="G105" s="30">
        <v>8040535.7300000004</v>
      </c>
      <c r="H105" s="26">
        <f t="shared" si="6"/>
        <v>8185053.9100000001</v>
      </c>
    </row>
    <row r="106" spans="1:8" ht="28.8" x14ac:dyDescent="0.25">
      <c r="A106" s="23" t="s">
        <v>111</v>
      </c>
      <c r="B106" s="24" t="s">
        <v>3</v>
      </c>
      <c r="C106" s="23" t="s">
        <v>115</v>
      </c>
      <c r="D106" s="25" t="s">
        <v>121</v>
      </c>
      <c r="E106" s="20">
        <v>6376309.9100000001</v>
      </c>
      <c r="F106" s="30">
        <f>1298076.82+2510598</f>
        <v>3808674.8200000003</v>
      </c>
      <c r="G106" s="30"/>
      <c r="H106" s="26">
        <f t="shared" si="6"/>
        <v>2567635.09</v>
      </c>
    </row>
    <row r="107" spans="1:8" ht="28.8" x14ac:dyDescent="0.25">
      <c r="A107" s="23" t="s">
        <v>111</v>
      </c>
      <c r="B107" s="24" t="s">
        <v>3</v>
      </c>
      <c r="C107" s="23" t="s">
        <v>116</v>
      </c>
      <c r="D107" s="25" t="s">
        <v>122</v>
      </c>
      <c r="E107" s="20">
        <v>4494150.09</v>
      </c>
      <c r="F107" s="30">
        <v>2539116.5499999998</v>
      </c>
      <c r="G107" s="30"/>
      <c r="H107" s="26">
        <f t="shared" si="6"/>
        <v>1955033.54</v>
      </c>
    </row>
    <row r="108" spans="1:8" ht="28.8" x14ac:dyDescent="0.25">
      <c r="A108" s="23" t="s">
        <v>111</v>
      </c>
      <c r="B108" s="24" t="s">
        <v>3</v>
      </c>
      <c r="C108" s="23" t="s">
        <v>117</v>
      </c>
      <c r="D108" s="25" t="s">
        <v>123</v>
      </c>
      <c r="E108" s="20">
        <v>1243416.1399999999</v>
      </c>
      <c r="F108" s="30"/>
      <c r="G108" s="30">
        <v>5924605.2800000003</v>
      </c>
      <c r="H108" s="26">
        <f t="shared" si="6"/>
        <v>7168021.4199999999</v>
      </c>
    </row>
    <row r="109" spans="1:8" ht="28.8" x14ac:dyDescent="0.25">
      <c r="A109" s="23" t="s">
        <v>111</v>
      </c>
      <c r="B109" s="24" t="s">
        <v>22</v>
      </c>
      <c r="C109" s="23" t="s">
        <v>112</v>
      </c>
      <c r="D109" s="25" t="s">
        <v>118</v>
      </c>
      <c r="E109" s="20">
        <v>8445267.9900000002</v>
      </c>
      <c r="F109" s="30"/>
      <c r="G109" s="30">
        <v>11296879.089999998</v>
      </c>
      <c r="H109" s="26">
        <f t="shared" si="6"/>
        <v>19742147.079999998</v>
      </c>
    </row>
    <row r="110" spans="1:8" ht="14.4" x14ac:dyDescent="0.25">
      <c r="A110" s="23" t="s">
        <v>111</v>
      </c>
      <c r="B110" s="24" t="s">
        <v>22</v>
      </c>
      <c r="C110" s="23" t="s">
        <v>113</v>
      </c>
      <c r="D110" s="25" t="s">
        <v>119</v>
      </c>
      <c r="E110" s="20">
        <v>24325423.079999998</v>
      </c>
      <c r="F110" s="30">
        <v>23258280.479999997</v>
      </c>
      <c r="G110" s="30"/>
      <c r="H110" s="26">
        <f t="shared" si="6"/>
        <v>1067142.6000000015</v>
      </c>
    </row>
    <row r="111" spans="1:8" ht="14.4" x14ac:dyDescent="0.25">
      <c r="A111" s="23" t="s">
        <v>111</v>
      </c>
      <c r="B111" s="24" t="s">
        <v>22</v>
      </c>
      <c r="C111" s="23" t="s">
        <v>114</v>
      </c>
      <c r="D111" s="25" t="s">
        <v>120</v>
      </c>
      <c r="E111" s="20">
        <v>340218.6</v>
      </c>
      <c r="F111" s="30"/>
      <c r="G111" s="30">
        <v>12625923.689999999</v>
      </c>
      <c r="H111" s="26">
        <f t="shared" si="6"/>
        <v>12966142.289999999</v>
      </c>
    </row>
    <row r="112" spans="1:8" ht="28.8" x14ac:dyDescent="0.25">
      <c r="A112" s="23" t="s">
        <v>111</v>
      </c>
      <c r="B112" s="24" t="s">
        <v>22</v>
      </c>
      <c r="C112" s="23" t="s">
        <v>115</v>
      </c>
      <c r="D112" s="25" t="s">
        <v>121</v>
      </c>
      <c r="E112" s="20">
        <v>10622417.289999999</v>
      </c>
      <c r="F112" s="30">
        <v>5980700.6999999993</v>
      </c>
      <c r="G112" s="30"/>
      <c r="H112" s="26">
        <f t="shared" si="6"/>
        <v>4641716.59</v>
      </c>
    </row>
    <row r="113" spans="1:8" ht="28.8" x14ac:dyDescent="0.25">
      <c r="A113" s="23" t="s">
        <v>111</v>
      </c>
      <c r="B113" s="24" t="s">
        <v>22</v>
      </c>
      <c r="C113" s="23" t="s">
        <v>116</v>
      </c>
      <c r="D113" s="25" t="s">
        <v>122</v>
      </c>
      <c r="E113" s="20">
        <v>7188561.5899999999</v>
      </c>
      <c r="F113" s="30">
        <v>3987133.79</v>
      </c>
      <c r="G113" s="30"/>
      <c r="H113" s="26">
        <f t="shared" si="6"/>
        <v>3201427.8</v>
      </c>
    </row>
    <row r="114" spans="1:8" ht="28.8" x14ac:dyDescent="0.25">
      <c r="A114" s="23" t="s">
        <v>111</v>
      </c>
      <c r="B114" s="24" t="s">
        <v>22</v>
      </c>
      <c r="C114" s="23" t="s">
        <v>117</v>
      </c>
      <c r="D114" s="25" t="s">
        <v>123</v>
      </c>
      <c r="E114" s="20">
        <v>2309858.4900000002</v>
      </c>
      <c r="F114" s="30"/>
      <c r="G114" s="30">
        <v>9303312.1899999995</v>
      </c>
      <c r="H114" s="26">
        <f t="shared" si="6"/>
        <v>11613170.68</v>
      </c>
    </row>
    <row r="115" spans="1:8" x14ac:dyDescent="0.25">
      <c r="A115" s="32"/>
      <c r="B115" s="33"/>
      <c r="C115" s="33"/>
      <c r="D115" s="34"/>
      <c r="E115" s="18">
        <f>SUM(E103:E114)</f>
        <v>85815213.540000007</v>
      </c>
      <c r="F115" s="18">
        <f>SUM(F103:F114)</f>
        <v>54385419.520000003</v>
      </c>
      <c r="G115" s="18">
        <f>SUM(G103:G114)</f>
        <v>54385419.519999996</v>
      </c>
      <c r="H115" s="18">
        <f>SUM(H103:H114)</f>
        <v>85815213.539999992</v>
      </c>
    </row>
    <row r="117" spans="1:8" x14ac:dyDescent="0.25">
      <c r="A117" s="35" t="s">
        <v>11</v>
      </c>
      <c r="B117" s="35"/>
      <c r="C117" s="35"/>
      <c r="D117" s="22"/>
    </row>
    <row r="118" spans="1:8" ht="37.200000000000003" customHeight="1" x14ac:dyDescent="0.25">
      <c r="A118" s="31" t="s">
        <v>124</v>
      </c>
      <c r="B118" s="31"/>
      <c r="C118" s="31"/>
      <c r="D118" s="31"/>
      <c r="E118" s="31"/>
      <c r="F118" s="31"/>
      <c r="G118" s="31"/>
      <c r="H118" s="31"/>
    </row>
  </sheetData>
  <sortState xmlns:xlrd2="http://schemas.microsoft.com/office/spreadsheetml/2017/richdata2" ref="A12:H25">
    <sortCondition ref="C12:C25"/>
  </sortState>
  <mergeCells count="26">
    <mergeCell ref="A1:H1"/>
    <mergeCell ref="A2:H2"/>
    <mergeCell ref="A4:H4"/>
    <mergeCell ref="A5:H5"/>
    <mergeCell ref="A28:C28"/>
    <mergeCell ref="A36:D36"/>
    <mergeCell ref="A38:C38"/>
    <mergeCell ref="A29:H29"/>
    <mergeCell ref="A26:D26"/>
    <mergeCell ref="A3:H3"/>
    <mergeCell ref="A39:H39"/>
    <mergeCell ref="A45:D45"/>
    <mergeCell ref="A47:C47"/>
    <mergeCell ref="A48:H48"/>
    <mergeCell ref="A71:D71"/>
    <mergeCell ref="A88:D88"/>
    <mergeCell ref="A89:C89"/>
    <mergeCell ref="A90:H90"/>
    <mergeCell ref="A72:C72"/>
    <mergeCell ref="A73:H73"/>
    <mergeCell ref="A118:H118"/>
    <mergeCell ref="A97:D97"/>
    <mergeCell ref="A98:C98"/>
    <mergeCell ref="A99:H99"/>
    <mergeCell ref="A115:D115"/>
    <mergeCell ref="A117:C117"/>
  </mergeCells>
  <phoneticPr fontId="2" type="noConversion"/>
  <printOptions horizontalCentered="1"/>
  <pageMargins left="0.5" right="0.5" top="0.5" bottom="0.5" header="0.31496062992126" footer="0.31496062992126"/>
  <pageSetup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150" zoomScaleNormal="150" workbookViewId="0">
      <selection sqref="A1:H29"/>
    </sheetView>
  </sheetViews>
  <sheetFormatPr baseColWidth="10" defaultRowHeight="13.8" x14ac:dyDescent="0.25"/>
  <cols>
    <col min="4" max="4" width="29.796875" customWidth="1"/>
    <col min="5" max="5" width="13.19921875" customWidth="1"/>
    <col min="6" max="6" width="11.3984375" bestFit="1" customWidth="1"/>
    <col min="7" max="7" width="12.3984375" bestFit="1" customWidth="1"/>
    <col min="8" max="8" width="13.3984375" customWidth="1"/>
  </cols>
  <sheetData>
    <row r="1" spans="1:8" x14ac:dyDescent="0.25">
      <c r="A1" s="9" t="s">
        <v>110</v>
      </c>
      <c r="B1" s="9"/>
      <c r="C1" s="9"/>
      <c r="D1" s="1"/>
      <c r="E1" s="1"/>
      <c r="F1" s="1"/>
      <c r="G1" s="1"/>
      <c r="H1" s="1"/>
    </row>
    <row r="2" spans="1:8" ht="57.6" x14ac:dyDescent="0.25">
      <c r="A2" s="3" t="s">
        <v>1</v>
      </c>
      <c r="B2" s="3" t="s">
        <v>2</v>
      </c>
      <c r="C2" s="3" t="s">
        <v>4</v>
      </c>
      <c r="D2" s="3" t="s">
        <v>9</v>
      </c>
      <c r="E2" s="4" t="s">
        <v>5</v>
      </c>
      <c r="F2" s="3" t="s">
        <v>6</v>
      </c>
      <c r="G2" s="3" t="s">
        <v>7</v>
      </c>
      <c r="H2" s="3" t="s">
        <v>8</v>
      </c>
    </row>
    <row r="3" spans="1:8" x14ac:dyDescent="0.25">
      <c r="A3" s="13" t="s">
        <v>3</v>
      </c>
      <c r="B3" s="14" t="s">
        <v>3</v>
      </c>
      <c r="C3" s="10" t="s">
        <v>104</v>
      </c>
      <c r="D3" s="19" t="s">
        <v>105</v>
      </c>
      <c r="E3" s="20">
        <v>83916393</v>
      </c>
      <c r="F3" s="18">
        <v>9137100</v>
      </c>
      <c r="G3" s="8"/>
      <c r="H3" s="8">
        <f>+E3-F3+G3</f>
        <v>74779293</v>
      </c>
    </row>
    <row r="4" spans="1:8" x14ac:dyDescent="0.25">
      <c r="A4" s="13" t="s">
        <v>3</v>
      </c>
      <c r="B4" s="14" t="s">
        <v>3</v>
      </c>
      <c r="C4" s="10" t="s">
        <v>106</v>
      </c>
      <c r="D4" s="19" t="s">
        <v>85</v>
      </c>
      <c r="E4" s="20">
        <v>69098798.349999994</v>
      </c>
      <c r="F4" s="20"/>
      <c r="G4" s="20">
        <v>8244000</v>
      </c>
      <c r="H4" s="8">
        <f t="shared" ref="H4:H5" si="0">+E4-F4+G4</f>
        <v>77342798.349999994</v>
      </c>
    </row>
    <row r="5" spans="1:8" ht="25.8" customHeight="1" x14ac:dyDescent="0.25">
      <c r="A5" s="13" t="s">
        <v>3</v>
      </c>
      <c r="B5" s="14" t="s">
        <v>3</v>
      </c>
      <c r="C5" s="10" t="s">
        <v>108</v>
      </c>
      <c r="D5" s="19" t="s">
        <v>107</v>
      </c>
      <c r="E5" s="20">
        <v>108420881.34</v>
      </c>
      <c r="F5" s="20"/>
      <c r="G5" s="8">
        <v>893100</v>
      </c>
      <c r="H5" s="8">
        <f t="shared" si="0"/>
        <v>109313981.34</v>
      </c>
    </row>
    <row r="6" spans="1:8" x14ac:dyDescent="0.25">
      <c r="A6" s="32"/>
      <c r="B6" s="33"/>
      <c r="C6" s="33"/>
      <c r="D6" s="34"/>
      <c r="E6" s="18">
        <f>SUM(E3:E5)</f>
        <v>261436072.69</v>
      </c>
      <c r="F6" s="18">
        <f>SUM(F3:F5)</f>
        <v>9137100</v>
      </c>
      <c r="G6" s="18">
        <f>SUM(G3:G5)</f>
        <v>9137100</v>
      </c>
      <c r="H6" s="18">
        <f>SUM(H3:H5)</f>
        <v>261436072.69</v>
      </c>
    </row>
    <row r="7" spans="1:8" x14ac:dyDescent="0.25">
      <c r="A7" s="1"/>
      <c r="B7" s="1"/>
      <c r="C7" s="1"/>
      <c r="D7" s="1"/>
      <c r="E7" s="1"/>
      <c r="F7" s="1"/>
      <c r="G7" s="1"/>
      <c r="H7" s="1"/>
    </row>
    <row r="8" spans="1:8" x14ac:dyDescent="0.25">
      <c r="A8" s="35" t="s">
        <v>11</v>
      </c>
      <c r="B8" s="35"/>
      <c r="C8" s="35"/>
      <c r="D8" s="22"/>
      <c r="E8" s="1"/>
      <c r="F8" s="1"/>
      <c r="G8" s="1"/>
      <c r="H8" s="1"/>
    </row>
    <row r="9" spans="1:8" ht="106.8" customHeight="1" x14ac:dyDescent="0.25">
      <c r="A9" s="31" t="s">
        <v>109</v>
      </c>
      <c r="B9" s="31"/>
      <c r="C9" s="31"/>
      <c r="D9" s="31"/>
      <c r="E9" s="31"/>
      <c r="F9" s="31"/>
      <c r="G9" s="31"/>
      <c r="H9" s="31"/>
    </row>
    <row r="12" spans="1:8" x14ac:dyDescent="0.25">
      <c r="A12" s="9" t="s">
        <v>125</v>
      </c>
      <c r="B12" s="9"/>
      <c r="C12" s="9"/>
      <c r="D12" s="1"/>
      <c r="E12" s="1"/>
      <c r="F12" s="1"/>
      <c r="G12" s="1"/>
      <c r="H12" s="1"/>
    </row>
    <row r="13" spans="1:8" ht="57.6" x14ac:dyDescent="0.25">
      <c r="A13" s="3" t="s">
        <v>1</v>
      </c>
      <c r="B13" s="3" t="s">
        <v>2</v>
      </c>
      <c r="C13" s="3" t="s">
        <v>4</v>
      </c>
      <c r="D13" s="3" t="s">
        <v>9</v>
      </c>
      <c r="E13" s="4" t="s">
        <v>5</v>
      </c>
      <c r="F13" s="3" t="s">
        <v>6</v>
      </c>
      <c r="G13" s="3" t="s">
        <v>7</v>
      </c>
      <c r="H13" s="3" t="s">
        <v>8</v>
      </c>
    </row>
    <row r="14" spans="1:8" ht="57.6" customHeight="1" x14ac:dyDescent="0.25">
      <c r="A14" s="23" t="s">
        <v>111</v>
      </c>
      <c r="B14" s="24" t="s">
        <v>3</v>
      </c>
      <c r="C14" s="23" t="s">
        <v>112</v>
      </c>
      <c r="D14" s="25" t="s">
        <v>118</v>
      </c>
      <c r="E14" s="20">
        <v>4861882.82</v>
      </c>
      <c r="F14" s="20"/>
      <c r="G14" s="20">
        <v>7194163.5399999991</v>
      </c>
      <c r="H14" s="26">
        <f>+E14-F14+G14</f>
        <v>12056046.359999999</v>
      </c>
    </row>
    <row r="15" spans="1:8" ht="14.4" x14ac:dyDescent="0.25">
      <c r="A15" s="23" t="s">
        <v>111</v>
      </c>
      <c r="B15" s="24" t="s">
        <v>3</v>
      </c>
      <c r="C15" s="23" t="s">
        <v>113</v>
      </c>
      <c r="D15" s="25" t="s">
        <v>119</v>
      </c>
      <c r="E15" s="20">
        <v>15463189.359999999</v>
      </c>
      <c r="F15" s="20">
        <v>14811513.18</v>
      </c>
      <c r="G15" s="20"/>
      <c r="H15" s="26">
        <f t="shared" ref="H15:H25" si="1">+E15-F15+G15</f>
        <v>651676.1799999997</v>
      </c>
    </row>
    <row r="16" spans="1:8" ht="14.4" x14ac:dyDescent="0.25">
      <c r="A16" s="23" t="s">
        <v>111</v>
      </c>
      <c r="B16" s="24" t="s">
        <v>3</v>
      </c>
      <c r="C16" s="23" t="s">
        <v>114</v>
      </c>
      <c r="D16" s="25" t="s">
        <v>120</v>
      </c>
      <c r="E16" s="20">
        <v>144518.18</v>
      </c>
      <c r="F16" s="20"/>
      <c r="G16" s="20">
        <v>8040535.7300000004</v>
      </c>
      <c r="H16" s="26">
        <f t="shared" si="1"/>
        <v>8185053.9100000001</v>
      </c>
    </row>
    <row r="17" spans="1:8" ht="28.8" x14ac:dyDescent="0.25">
      <c r="A17" s="23" t="s">
        <v>111</v>
      </c>
      <c r="B17" s="24" t="s">
        <v>3</v>
      </c>
      <c r="C17" s="23" t="s">
        <v>115</v>
      </c>
      <c r="D17" s="25" t="s">
        <v>121</v>
      </c>
      <c r="E17" s="20">
        <v>6376309.9100000001</v>
      </c>
      <c r="F17" s="20">
        <f>1298076.82+2510598</f>
        <v>3808674.8200000003</v>
      </c>
      <c r="G17" s="20"/>
      <c r="H17" s="26">
        <f t="shared" si="1"/>
        <v>2567635.09</v>
      </c>
    </row>
    <row r="18" spans="1:8" ht="28.8" x14ac:dyDescent="0.25">
      <c r="A18" s="23" t="s">
        <v>111</v>
      </c>
      <c r="B18" s="24" t="s">
        <v>3</v>
      </c>
      <c r="C18" s="23" t="s">
        <v>116</v>
      </c>
      <c r="D18" s="25" t="s">
        <v>122</v>
      </c>
      <c r="E18" s="20">
        <v>4494150.09</v>
      </c>
      <c r="F18" s="20">
        <v>2539116.5499999998</v>
      </c>
      <c r="G18" s="20"/>
      <c r="H18" s="26">
        <f t="shared" si="1"/>
        <v>1955033.54</v>
      </c>
    </row>
    <row r="19" spans="1:8" ht="28.8" x14ac:dyDescent="0.25">
      <c r="A19" s="23" t="s">
        <v>111</v>
      </c>
      <c r="B19" s="24" t="s">
        <v>3</v>
      </c>
      <c r="C19" s="23" t="s">
        <v>117</v>
      </c>
      <c r="D19" s="25" t="s">
        <v>123</v>
      </c>
      <c r="E19" s="20">
        <v>1243416.1399999999</v>
      </c>
      <c r="F19" s="20"/>
      <c r="G19" s="20">
        <v>5924605.2800000003</v>
      </c>
      <c r="H19" s="26">
        <f t="shared" si="1"/>
        <v>7168021.4199999999</v>
      </c>
    </row>
    <row r="20" spans="1:8" ht="28.8" x14ac:dyDescent="0.25">
      <c r="A20" s="23" t="s">
        <v>111</v>
      </c>
      <c r="B20" s="24" t="s">
        <v>22</v>
      </c>
      <c r="C20" s="23" t="s">
        <v>112</v>
      </c>
      <c r="D20" s="25" t="s">
        <v>118</v>
      </c>
      <c r="E20" s="20">
        <v>8445267.9900000002</v>
      </c>
      <c r="F20" s="20"/>
      <c r="G20" s="20">
        <v>11296879.089999998</v>
      </c>
      <c r="H20" s="26">
        <f t="shared" si="1"/>
        <v>19742147.079999998</v>
      </c>
    </row>
    <row r="21" spans="1:8" ht="14.4" x14ac:dyDescent="0.25">
      <c r="A21" s="23" t="s">
        <v>111</v>
      </c>
      <c r="B21" s="24" t="s">
        <v>22</v>
      </c>
      <c r="C21" s="23" t="s">
        <v>113</v>
      </c>
      <c r="D21" s="25" t="s">
        <v>119</v>
      </c>
      <c r="E21" s="20">
        <v>24325423.079999998</v>
      </c>
      <c r="F21" s="20">
        <v>23258280.479999997</v>
      </c>
      <c r="G21" s="20"/>
      <c r="H21" s="26">
        <f t="shared" si="1"/>
        <v>1067142.6000000015</v>
      </c>
    </row>
    <row r="22" spans="1:8" ht="14.4" x14ac:dyDescent="0.25">
      <c r="A22" s="23" t="s">
        <v>111</v>
      </c>
      <c r="B22" s="24" t="s">
        <v>22</v>
      </c>
      <c r="C22" s="23" t="s">
        <v>114</v>
      </c>
      <c r="D22" s="25" t="s">
        <v>120</v>
      </c>
      <c r="E22" s="20">
        <v>340218.6</v>
      </c>
      <c r="F22" s="20"/>
      <c r="G22" s="20">
        <v>12625923.689999999</v>
      </c>
      <c r="H22" s="26">
        <f t="shared" si="1"/>
        <v>12966142.289999999</v>
      </c>
    </row>
    <row r="23" spans="1:8" ht="28.8" x14ac:dyDescent="0.25">
      <c r="A23" s="23" t="s">
        <v>111</v>
      </c>
      <c r="B23" s="24" t="s">
        <v>22</v>
      </c>
      <c r="C23" s="23" t="s">
        <v>115</v>
      </c>
      <c r="D23" s="25" t="s">
        <v>121</v>
      </c>
      <c r="E23" s="20">
        <v>10622417.289999999</v>
      </c>
      <c r="F23" s="20">
        <v>5980700.6999999993</v>
      </c>
      <c r="G23" s="20"/>
      <c r="H23" s="26">
        <f t="shared" si="1"/>
        <v>4641716.59</v>
      </c>
    </row>
    <row r="24" spans="1:8" ht="28.8" x14ac:dyDescent="0.25">
      <c r="A24" s="23" t="s">
        <v>111</v>
      </c>
      <c r="B24" s="24" t="s">
        <v>22</v>
      </c>
      <c r="C24" s="23" t="s">
        <v>116</v>
      </c>
      <c r="D24" s="25" t="s">
        <v>122</v>
      </c>
      <c r="E24" s="20">
        <v>7188561.5899999999</v>
      </c>
      <c r="F24" s="20">
        <v>3987133.79</v>
      </c>
      <c r="G24" s="20"/>
      <c r="H24" s="26">
        <f t="shared" si="1"/>
        <v>3201427.8</v>
      </c>
    </row>
    <row r="25" spans="1:8" ht="28.8" x14ac:dyDescent="0.25">
      <c r="A25" s="23" t="s">
        <v>111</v>
      </c>
      <c r="B25" s="24" t="s">
        <v>22</v>
      </c>
      <c r="C25" s="23" t="s">
        <v>117</v>
      </c>
      <c r="D25" s="25" t="s">
        <v>123</v>
      </c>
      <c r="E25" s="20">
        <v>2309858.4900000002</v>
      </c>
      <c r="F25" s="20"/>
      <c r="G25" s="20">
        <v>9303312.1899999995</v>
      </c>
      <c r="H25" s="26">
        <f t="shared" si="1"/>
        <v>11613170.68</v>
      </c>
    </row>
    <row r="26" spans="1:8" x14ac:dyDescent="0.25">
      <c r="A26" s="32"/>
      <c r="B26" s="33"/>
      <c r="C26" s="33"/>
      <c r="D26" s="34"/>
      <c r="E26" s="18">
        <f>SUM(E14:E25)</f>
        <v>85815213.540000007</v>
      </c>
      <c r="F26" s="18">
        <f>SUM(F14:F25)</f>
        <v>54385419.520000003</v>
      </c>
      <c r="G26" s="18">
        <f>SUM(G14:G25)</f>
        <v>54385419.519999996</v>
      </c>
      <c r="H26" s="18">
        <f>SUM(H14:H25)</f>
        <v>85815213.539999992</v>
      </c>
    </row>
    <row r="27" spans="1:8" x14ac:dyDescent="0.25">
      <c r="A27" s="1"/>
      <c r="B27" s="1"/>
      <c r="C27" s="1"/>
      <c r="D27" s="1"/>
      <c r="E27" s="1"/>
      <c r="F27" s="1"/>
      <c r="G27" s="1"/>
      <c r="H27" s="1"/>
    </row>
    <row r="28" spans="1:8" x14ac:dyDescent="0.25">
      <c r="A28" s="35" t="s">
        <v>11</v>
      </c>
      <c r="B28" s="35"/>
      <c r="C28" s="35"/>
      <c r="D28" s="22"/>
      <c r="E28" s="1"/>
      <c r="F28" s="1"/>
      <c r="G28" s="1"/>
      <c r="H28" s="1"/>
    </row>
    <row r="29" spans="1:8" ht="49.8" customHeight="1" x14ac:dyDescent="0.25">
      <c r="A29" s="31" t="s">
        <v>124</v>
      </c>
      <c r="B29" s="31"/>
      <c r="C29" s="31"/>
      <c r="D29" s="31"/>
      <c r="E29" s="31"/>
      <c r="F29" s="31"/>
      <c r="G29" s="31"/>
      <c r="H29" s="31"/>
    </row>
  </sheetData>
  <mergeCells count="6">
    <mergeCell ref="A29:H29"/>
    <mergeCell ref="A6:D6"/>
    <mergeCell ref="A8:C8"/>
    <mergeCell ref="A9:H9"/>
    <mergeCell ref="A26:D26"/>
    <mergeCell ref="A28:C28"/>
  </mergeCells>
  <phoneticPr fontId="2"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3.8" x14ac:dyDescent="0.25"/>
  <sheetData/>
  <phoneticPr fontId="2"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C11" sqref="C11"/>
    </sheetView>
  </sheetViews>
  <sheetFormatPr baseColWidth="10" defaultRowHeight="13.8" x14ac:dyDescent="0.25"/>
  <sheetData/>
  <phoneticPr fontId="2"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MIAA 01-2017</vt:lpstr>
      <vt:lpstr>Hoja3</vt:lpstr>
      <vt:lpstr>Hoja4</vt:lpstr>
      <vt:lpstr>Hoja5</vt:lpstr>
      <vt:lpstr>'MIAA 01-2017'!Área_de_impresión</vt:lpstr>
      <vt:lpstr>'MIAA 01-2017'!Títulos_a_imprimir</vt:lpstr>
    </vt:vector>
  </TitlesOfParts>
  <Company>PC NEW &amp;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Vasquez</dc:creator>
  <cp:lastModifiedBy>Rebeca Vasquez</cp:lastModifiedBy>
  <cp:lastPrinted>2021-04-21T21:48:09Z</cp:lastPrinted>
  <dcterms:created xsi:type="dcterms:W3CDTF">2012-01-10T15:15:40Z</dcterms:created>
  <dcterms:modified xsi:type="dcterms:W3CDTF">2021-04-21T21:48:53Z</dcterms:modified>
</cp:coreProperties>
</file>